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nTtau" sheetId="1" state="visible" r:id="rId2"/>
    <sheet name="Profile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<sst xmlns="http://schemas.openxmlformats.org/spreadsheetml/2006/main" count="71" uniqueCount="43">
  <si>
    <t>0D</t>
  </si>
  <si>
    <t>1D L-mode Temperature</t>
  </si>
  <si>
    <t>1D H-mode Temperature</t>
  </si>
  <si>
    <t>1D L-mode Temperature (simple)</t>
  </si>
  <si>
    <t>1D H-mode Temperature (simple)</t>
  </si>
  <si>
    <t>a0</t>
  </si>
  <si>
    <t>f0</t>
  </si>
  <si>
    <t>g0</t>
  </si>
  <si>
    <t>a1</t>
  </si>
  <si>
    <t>f1</t>
  </si>
  <si>
    <t>g1</t>
  </si>
  <si>
    <t>a2</t>
  </si>
  <si>
    <t>f2</t>
  </si>
  <si>
    <t>g2</t>
  </si>
  <si>
    <t>a3</t>
  </si>
  <si>
    <t>f3</t>
  </si>
  <si>
    <t>g3</t>
  </si>
  <si>
    <t>a4</t>
  </si>
  <si>
    <t>f4</t>
  </si>
  <si>
    <t>f5</t>
  </si>
  <si>
    <t>eta</t>
  </si>
  <si>
    <t>c2</t>
  </si>
  <si>
    <t>f6</t>
  </si>
  <si>
    <t>theta</t>
  </si>
  <si>
    <t>c4</t>
  </si>
  <si>
    <t>f7</t>
  </si>
  <si>
    <t>f8</t>
  </si>
  <si>
    <t>ptot tau_i</t>
  </si>
  <si>
    <t>ptot tau_i (1D/0D)</t>
  </si>
  <si>
    <t>ptot tau_i (0D/1D)</t>
  </si>
  <si>
    <t>(TF/SF)</t>
  </si>
  <si>
    <t>(SF/TF)</t>
  </si>
  <si>
    <t>r</t>
  </si>
  <si>
    <t>n</t>
  </si>
  <si>
    <t>n_edge</t>
  </si>
  <si>
    <t>T</t>
  </si>
  <si>
    <t>mu</t>
  </si>
  <si>
    <t>nu</t>
  </si>
  <si>
    <t>T_edge</t>
  </si>
  <si>
    <t>mu_L</t>
  </si>
  <si>
    <t>nu_L</t>
  </si>
  <si>
    <t>mu_H</t>
  </si>
  <si>
    <t>nu_H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</si>
</sst>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Bookman Old Style"/>
      <family val="1"/>
      <charset val="1"/>
    </font>
    <font>
      <sz val="10"/>
      <name val="Bookman Old Style"/>
      <family val="1"/>
      <charset val="1"/>
    </font>
    <font>
      <sz val="10"/>
      <color rgb="FFFF6666"/>
      <name val="Bookman Old Style"/>
      <family val="1"/>
      <charset val="1"/>
    </font>
    <font>
      <sz val="10"/>
      <color rgb="FF6666FF"/>
      <name val="Bookman Old Style"/>
      <family val="1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</font>
    <font>
      <b val="true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tx>
            <c:strRef>
              <c:f>Profiles!$B$1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0099"/>
            </a:solidFill>
            <a:ln w="28800">
              <a:solidFill>
                <a:srgbClr val="000099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Profiles!$A$2:$A$102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Profiles!$B$2:$B$102</c:f>
              <c:numCache>
                <c:formatCode>General</c:formatCode>
                <c:ptCount val="101"/>
                <c:pt idx="0">
                  <c:v>1</c:v>
                </c:pt>
                <c:pt idx="1">
                  <c:v>0.9998000119999</c:v>
                </c:pt>
                <c:pt idx="2">
                  <c:v>0.9992001679984</c:v>
                </c:pt>
                <c:pt idx="3">
                  <c:v>0.9982008279919</c:v>
                </c:pt>
                <c:pt idx="4">
                  <c:v>0.9968025919744</c:v>
                </c:pt>
                <c:pt idx="5">
                  <c:v>0.9950062999375</c:v>
                </c:pt>
                <c:pt idx="6">
                  <c:v>0.9928130318704</c:v>
                </c:pt>
                <c:pt idx="7">
                  <c:v>0.9902241077599</c:v>
                </c:pt>
                <c:pt idx="8">
                  <c:v>0.9872410875904</c:v>
                </c:pt>
                <c:pt idx="9">
                  <c:v>0.9838657713439</c:v>
                </c:pt>
                <c:pt idx="10">
                  <c:v>0.980100199</c:v>
                </c:pt>
                <c:pt idx="11">
                  <c:v>0.9759466505359</c:v>
                </c:pt>
                <c:pt idx="12">
                  <c:v>0.9714076459264</c:v>
                </c:pt>
                <c:pt idx="13">
                  <c:v>0.9664859451439</c:v>
                </c:pt>
                <c:pt idx="14">
                  <c:v>0.9611845481584</c:v>
                </c:pt>
                <c:pt idx="15">
                  <c:v>0.9555066949375</c:v>
                </c:pt>
                <c:pt idx="16">
                  <c:v>0.9494558654464</c:v>
                </c:pt>
                <c:pt idx="17">
                  <c:v>0.9430357796479</c:v>
                </c:pt>
                <c:pt idx="18">
                  <c:v>0.9362503975024</c:v>
                </c:pt>
                <c:pt idx="19">
                  <c:v>0.9291039189679</c:v>
                </c:pt>
                <c:pt idx="20">
                  <c:v>0.921600784</c:v>
                </c:pt>
                <c:pt idx="21">
                  <c:v>0.9137456725519</c:v>
                </c:pt>
                <c:pt idx="22">
                  <c:v>0.9055435045744</c:v>
                </c:pt>
                <c:pt idx="23">
                  <c:v>0.8969994400159</c:v>
                </c:pt>
                <c:pt idx="24">
                  <c:v>0.8881188788224</c:v>
                </c:pt>
                <c:pt idx="25">
                  <c:v>0.8789074609375</c:v>
                </c:pt>
                <c:pt idx="26">
                  <c:v>0.8693710663024</c:v>
                </c:pt>
                <c:pt idx="27">
                  <c:v>0.8595158148559</c:v>
                </c:pt>
                <c:pt idx="28">
                  <c:v>0.8493480665344</c:v>
                </c:pt>
                <c:pt idx="29">
                  <c:v>0.8388744212719</c:v>
                </c:pt>
                <c:pt idx="30">
                  <c:v>0.828101719</c:v>
                </c:pt>
                <c:pt idx="31">
                  <c:v>0.8170370396479</c:v>
                </c:pt>
                <c:pt idx="32">
                  <c:v>0.8056877031424</c:v>
                </c:pt>
                <c:pt idx="33">
                  <c:v>0.7940612694079</c:v>
                </c:pt>
                <c:pt idx="34">
                  <c:v>0.7821655383664</c:v>
                </c:pt>
                <c:pt idx="35">
                  <c:v>0.7700085499375</c:v>
                </c:pt>
                <c:pt idx="36">
                  <c:v>0.7575985840384</c:v>
                </c:pt>
                <c:pt idx="37">
                  <c:v>0.7449441605839</c:v>
                </c:pt>
                <c:pt idx="38">
                  <c:v>0.7320540394864</c:v>
                </c:pt>
                <c:pt idx="39">
                  <c:v>0.7189372206559</c:v>
                </c:pt>
                <c:pt idx="40">
                  <c:v>0.705602944</c:v>
                </c:pt>
                <c:pt idx="41">
                  <c:v>0.6920606894239</c:v>
                </c:pt>
                <c:pt idx="42">
                  <c:v>0.6783201768304</c:v>
                </c:pt>
                <c:pt idx="43">
                  <c:v>0.6643913661199</c:v>
                </c:pt>
                <c:pt idx="44">
                  <c:v>0.6502844571904</c:v>
                </c:pt>
                <c:pt idx="45">
                  <c:v>0.6360098899375</c:v>
                </c:pt>
                <c:pt idx="46">
                  <c:v>0.6215783442544</c:v>
                </c:pt>
                <c:pt idx="47">
                  <c:v>0.6070007400319</c:v>
                </c:pt>
                <c:pt idx="48">
                  <c:v>0.5922882371584</c:v>
                </c:pt>
                <c:pt idx="49">
                  <c:v>0.5774522355199</c:v>
                </c:pt>
                <c:pt idx="50">
                  <c:v>0.562504375</c:v>
                </c:pt>
                <c:pt idx="51">
                  <c:v>0.5474565354799</c:v>
                </c:pt>
                <c:pt idx="52">
                  <c:v>0.5323208368384</c:v>
                </c:pt>
                <c:pt idx="53">
                  <c:v>0.5171096389519</c:v>
                </c:pt>
                <c:pt idx="54">
                  <c:v>0.5018355416944</c:v>
                </c:pt>
                <c:pt idx="55">
                  <c:v>0.4865113849375</c:v>
                </c:pt>
                <c:pt idx="56">
                  <c:v>0.4711502485504</c:v>
                </c:pt>
                <c:pt idx="57">
                  <c:v>0.4557654523999</c:v>
                </c:pt>
                <c:pt idx="58">
                  <c:v>0.4403705563504</c:v>
                </c:pt>
                <c:pt idx="59">
                  <c:v>0.4249793602639</c:v>
                </c:pt>
                <c:pt idx="60">
                  <c:v>0.409605904</c:v>
                </c:pt>
                <c:pt idx="61">
                  <c:v>0.3942644674159</c:v>
                </c:pt>
                <c:pt idx="62">
                  <c:v>0.3789695703664</c:v>
                </c:pt>
                <c:pt idx="63">
                  <c:v>0.3637359727039</c:v>
                </c:pt>
                <c:pt idx="64">
                  <c:v>0.3485786742784</c:v>
                </c:pt>
                <c:pt idx="65">
                  <c:v>0.3335129149375</c:v>
                </c:pt>
                <c:pt idx="66">
                  <c:v>0.3185541745264</c:v>
                </c:pt>
                <c:pt idx="67">
                  <c:v>0.3037181728879</c:v>
                </c:pt>
                <c:pt idx="68">
                  <c:v>0.2890208698624</c:v>
                </c:pt>
                <c:pt idx="69">
                  <c:v>0.2744784652879</c:v>
                </c:pt>
                <c:pt idx="70">
                  <c:v>0.260107399</c:v>
                </c:pt>
                <c:pt idx="71">
                  <c:v>0.2459243508319</c:v>
                </c:pt>
                <c:pt idx="72">
                  <c:v>0.2319462406144</c:v>
                </c:pt>
                <c:pt idx="73">
                  <c:v>0.2181902281759</c:v>
                </c:pt>
                <c:pt idx="74">
                  <c:v>0.2046737133424</c:v>
                </c:pt>
                <c:pt idx="75">
                  <c:v>0.1914143359375</c:v>
                </c:pt>
                <c:pt idx="76">
                  <c:v>0.1784299757824</c:v>
                </c:pt>
                <c:pt idx="77">
                  <c:v>0.1657387526959</c:v>
                </c:pt>
                <c:pt idx="78">
                  <c:v>0.1533590264944</c:v>
                </c:pt>
                <c:pt idx="79">
                  <c:v>0.1413093969919</c:v>
                </c:pt>
                <c:pt idx="80">
                  <c:v>0.129608704</c:v>
                </c:pt>
                <c:pt idx="81">
                  <c:v>0.1182760273279</c:v>
                </c:pt>
                <c:pt idx="82">
                  <c:v>0.1073306867824</c:v>
                </c:pt>
                <c:pt idx="83">
                  <c:v>0.0967922421679</c:v>
                </c:pt>
                <c:pt idx="84">
                  <c:v>0.0866804932864001</c:v>
                </c:pt>
                <c:pt idx="85">
                  <c:v>0.0770154799375</c:v>
                </c:pt>
                <c:pt idx="86">
                  <c:v>0.0678174819184</c:v>
                </c:pt>
                <c:pt idx="87">
                  <c:v>0.0591070190239</c:v>
                </c:pt>
                <c:pt idx="88">
                  <c:v>0.0509048510464</c:v>
                </c:pt>
                <c:pt idx="89">
                  <c:v>0.0432319777759</c:v>
                </c:pt>
                <c:pt idx="90">
                  <c:v>0.036109639</c:v>
                </c:pt>
                <c:pt idx="91">
                  <c:v>0.0295593145039</c:v>
                </c:pt>
                <c:pt idx="92">
                  <c:v>0.0236027240704</c:v>
                </c:pt>
                <c:pt idx="93">
                  <c:v>0.0182618274799</c:v>
                </c:pt>
                <c:pt idx="94">
                  <c:v>0.0135588245104</c:v>
                </c:pt>
                <c:pt idx="95">
                  <c:v>0.00951615493749998</c:v>
                </c:pt>
                <c:pt idx="96">
                  <c:v>0.0061564985344</c:v>
                </c:pt>
                <c:pt idx="97">
                  <c:v>0.00350277507190001</c:v>
                </c:pt>
                <c:pt idx="98">
                  <c:v>0.00157814431840001</c:v>
                </c:pt>
                <c:pt idx="99">
                  <c:v>0.000406006039900001</c:v>
                </c:pt>
                <c:pt idx="100">
                  <c:v>1E-005</c:v>
                </c:pt>
              </c:numCache>
            </c:numRef>
          </c:yVal>
          <c:smooth val="0"/>
        </c:ser>
        <c:axId val="67002661"/>
        <c:axId val="36811850"/>
      </c:scatterChart>
      <c:valAx>
        <c:axId val="67002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6811850"/>
        <c:crosses val="autoZero"/>
      </c:valAx>
      <c:valAx>
        <c:axId val="3681185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7002661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Profiles!$J$2:$J$102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Profiles!$K$2:$K$102</c:f>
              <c:numCache>
                <c:formatCode>General</c:formatCode>
                <c:ptCount val="101"/>
                <c:pt idx="0">
                  <c:v>1</c:v>
                </c:pt>
                <c:pt idx="1">
                  <c:v>0.999499879938712</c:v>
                </c:pt>
                <c:pt idx="2">
                  <c:v>0.998584799173058</c:v>
                </c:pt>
                <c:pt idx="3">
                  <c:v>0.997398566006159</c:v>
                </c:pt>
                <c:pt idx="4">
                  <c:v>0.99599200791942</c:v>
                </c:pt>
                <c:pt idx="5">
                  <c:v>0.994394173153505</c:v>
                </c:pt>
                <c:pt idx="6">
                  <c:v>0.992624404278217</c:v>
                </c:pt>
                <c:pt idx="7">
                  <c:v>0.990696686761198</c:v>
                </c:pt>
                <c:pt idx="8">
                  <c:v>0.988621670803105</c:v>
                </c:pt>
                <c:pt idx="9">
                  <c:v>0.986407759576379</c:v>
                </c:pt>
                <c:pt idx="10">
                  <c:v>0.984061754711451</c:v>
                </c:pt>
                <c:pt idx="11">
                  <c:v>0.981589266824588</c:v>
                </c:pt>
                <c:pt idx="12">
                  <c:v>0.978994990742237</c:v>
                </c:pt>
                <c:pt idx="13">
                  <c:v>0.976282897789144</c:v>
                </c:pt>
                <c:pt idx="14">
                  <c:v>0.973456374662721</c:v>
                </c:pt>
                <c:pt idx="15">
                  <c:v>0.970518326494978</c:v>
                </c:pt>
                <c:pt idx="16">
                  <c:v>0.967471255086528</c:v>
                </c:pt>
                <c:pt idx="17">
                  <c:v>0.964317319433697</c:v>
                </c:pt>
                <c:pt idx="18">
                  <c:v>0.961058383316295</c:v>
                </c:pt>
                <c:pt idx="19">
                  <c:v>0.95769605322728</c:v>
                </c:pt>
                <c:pt idx="20">
                  <c:v>0.954231708957329</c:v>
                </c:pt>
                <c:pt idx="21">
                  <c:v>0.950666528499171</c:v>
                </c:pt>
                <c:pt idx="22">
                  <c:v>0.947001508492288</c:v>
                </c:pt>
                <c:pt idx="23">
                  <c:v>0.943237481117507</c:v>
                </c:pt>
                <c:pt idx="24">
                  <c:v>0.939375128128995</c:v>
                </c:pt>
                <c:pt idx="25">
                  <c:v>0.935414992550018</c:v>
                </c:pt>
                <c:pt idx="26">
                  <c:v>0.93135748843999</c:v>
                </c:pt>
                <c:pt idx="27">
                  <c:v>0.927202909051401</c:v>
                </c:pt>
                <c:pt idx="28">
                  <c:v>0.922951433627852</c:v>
                </c:pt>
                <c:pt idx="29">
                  <c:v>0.918603133042627</c:v>
                </c:pt>
                <c:pt idx="30">
                  <c:v>0.914157974437051</c:v>
                </c:pt>
                <c:pt idx="31">
                  <c:v>0.909615824986249</c:v>
                </c:pt>
                <c:pt idx="32">
                  <c:v>0.9049764548948</c:v>
                </c:pt>
                <c:pt idx="33">
                  <c:v>0.900239539704533</c:v>
                </c:pt>
                <c:pt idx="34">
                  <c:v>0.895404661980248</c:v>
                </c:pt>
                <c:pt idx="35">
                  <c:v>0.890471312425563</c:v>
                </c:pt>
                <c:pt idx="36">
                  <c:v>0.885438890469698</c:v>
                </c:pt>
                <c:pt idx="37">
                  <c:v>0.880306704356396</c:v>
                </c:pt>
                <c:pt idx="38">
                  <c:v>0.875073970757793</c:v>
                </c:pt>
                <c:pt idx="39">
                  <c:v>0.869739813928754</c:v>
                </c:pt>
                <c:pt idx="40">
                  <c:v>0.864303264410575</c:v>
                </c:pt>
                <c:pt idx="41">
                  <c:v>0.858763257286908</c:v>
                </c:pt>
                <c:pt idx="42">
                  <c:v>0.853118629989075</c:v>
                </c:pt>
                <c:pt idx="43">
                  <c:v>0.847368119642426</c:v>
                </c:pt>
                <c:pt idx="44">
                  <c:v>0.841510359940012</c:v>
                </c:pt>
                <c:pt idx="45">
                  <c:v>0.835543877524353</c:v>
                </c:pt>
                <c:pt idx="46">
                  <c:v>0.829467087852424</c:v>
                </c:pt>
                <c:pt idx="47">
                  <c:v>0.823278290513034</c:v>
                </c:pt>
                <c:pt idx="48">
                  <c:v>0.816975663959399</c:v>
                </c:pt>
                <c:pt idx="49">
                  <c:v>0.810557259612726</c:v>
                </c:pt>
                <c:pt idx="50">
                  <c:v>0.804020995285004</c:v>
                </c:pt>
                <c:pt idx="51">
                  <c:v>0.797364647860593</c:v>
                </c:pt>
                <c:pt idx="52">
                  <c:v>0.79058584516661</c:v>
                </c:pt>
                <c:pt idx="53">
                  <c:v>0.78368205695114</c:v>
                </c:pt>
                <c:pt idx="54">
                  <c:v>0.776650584875791</c:v>
                </c:pt>
                <c:pt idx="55">
                  <c:v>0.769488551414713</c:v>
                </c:pt>
                <c:pt idx="56">
                  <c:v>0.762192887535504</c:v>
                </c:pt>
                <c:pt idx="57">
                  <c:v>0.754760319018011</c:v>
                </c:pt>
                <c:pt idx="58">
                  <c:v>0.747187351244351</c:v>
                </c:pt>
                <c:pt idx="59">
                  <c:v>0.739470252266757</c:v>
                </c:pt>
                <c:pt idx="60">
                  <c:v>0.731605033928378</c:v>
                </c:pt>
                <c:pt idx="61">
                  <c:v>0.723587430774797</c:v>
                </c:pt>
                <c:pt idx="62">
                  <c:v>0.715412876449496</c:v>
                </c:pt>
                <c:pt idx="63">
                  <c:v>0.707076477213241</c:v>
                </c:pt>
                <c:pt idx="64">
                  <c:v>0.698572982163241</c:v>
                </c:pt>
                <c:pt idx="65">
                  <c:v>0.68989674965045</c:v>
                </c:pt>
                <c:pt idx="66">
                  <c:v>0.681041709299282</c:v>
                </c:pt>
                <c:pt idx="67">
                  <c:v>0.672001318918941</c:v>
                </c:pt>
                <c:pt idx="68">
                  <c:v>0.662768515454329</c:v>
                </c:pt>
                <c:pt idx="69">
                  <c:v>0.653335658949859</c:v>
                </c:pt>
                <c:pt idx="70">
                  <c:v>0.643694468282366</c:v>
                </c:pt>
                <c:pt idx="71">
                  <c:v>0.633835947147425</c:v>
                </c:pt>
                <c:pt idx="72">
                  <c:v>0.623750298440712</c:v>
                </c:pt>
                <c:pt idx="73">
                  <c:v>0.613426824740663</c:v>
                </c:pt>
                <c:pt idx="74">
                  <c:v>0.602853812041381</c:v>
                </c:pt>
                <c:pt idx="75">
                  <c:v>0.592018393164975</c:v>
                </c:pt>
                <c:pt idx="76">
                  <c:v>0.580906386344717</c:v>
                </c:pt>
                <c:pt idx="77">
                  <c:v>0.569502103236205</c:v>
                </c:pt>
                <c:pt idx="78">
                  <c:v>0.557788118972492</c:v>
                </c:pt>
                <c:pt idx="79">
                  <c:v>0.545744994671435</c:v>
                </c:pt>
                <c:pt idx="80">
                  <c:v>0.53335093979702</c:v>
                </c:pt>
                <c:pt idx="81">
                  <c:v>0.520581397626781</c:v>
                </c:pt>
                <c:pt idx="82">
                  <c:v>0.507408531265222</c:v>
                </c:pt>
                <c:pt idx="83">
                  <c:v>0.493800579370595</c:v>
                </c:pt>
                <c:pt idx="84">
                  <c:v>0.479721038777269</c:v>
                </c:pt>
                <c:pt idx="85">
                  <c:v>0.465127613488584</c:v>
                </c:pt>
                <c:pt idx="86">
                  <c:v>0.449970842775712</c:v>
                </c:pt>
                <c:pt idx="87">
                  <c:v>0.434192279739371</c:v>
                </c:pt>
                <c:pt idx="88">
                  <c:v>0.417722025864709</c:v>
                </c:pt>
                <c:pt idx="89">
                  <c:v>0.400475319034514</c:v>
                </c:pt>
                <c:pt idx="90">
                  <c:v>0.38234768852746</c:v>
                </c:pt>
                <c:pt idx="91">
                  <c:v>0.363207864004232</c:v>
                </c:pt>
                <c:pt idx="92">
                  <c:v>0.342887016409998</c:v>
                </c:pt>
                <c:pt idx="93">
                  <c:v>0.321161703137917</c:v>
                </c:pt>
                <c:pt idx="94">
                  <c:v>0.297725323910036</c:v>
                </c:pt>
                <c:pt idx="95">
                  <c:v>0.272136911862478</c:v>
                </c:pt>
                <c:pt idx="96">
                  <c:v>0.243720383156779</c:v>
                </c:pt>
                <c:pt idx="97">
                  <c:v>0.211338890628753</c:v>
                </c:pt>
                <c:pt idx="98">
                  <c:v>0.172778339764893</c:v>
                </c:pt>
                <c:pt idx="99">
                  <c:v>0.122329818578991</c:v>
                </c:pt>
                <c:pt idx="100">
                  <c:v>1E-005</c:v>
                </c:pt>
              </c:numCache>
            </c:numRef>
          </c:yVal>
          <c:smooth val="0"/>
        </c:ser>
        <c:axId val="36623946"/>
        <c:axId val="92954906"/>
      </c:scatterChart>
      <c:valAx>
        <c:axId val="366239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92954906"/>
        <c:crosses val="autoZero"/>
      </c:valAx>
      <c:valAx>
        <c:axId val="9295490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6623946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313920</xdr:colOff>
      <xdr:row>5</xdr:row>
      <xdr:rowOff>67680</xdr:rowOff>
    </xdr:from>
    <xdr:to>
      <xdr:col>8</xdr:col>
      <xdr:colOff>428400</xdr:colOff>
      <xdr:row>28</xdr:row>
      <xdr:rowOff>67320</xdr:rowOff>
    </xdr:to>
    <xdr:graphicFrame>
      <xdr:nvGraphicFramePr>
        <xdr:cNvPr id="0" name=""/>
        <xdr:cNvGraphicFramePr/>
      </xdr:nvGraphicFramePr>
      <xdr:xfrm>
        <a:off x="2028240" y="880200"/>
        <a:ext cx="5258160" cy="373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228240</xdr:colOff>
      <xdr:row>6</xdr:row>
      <xdr:rowOff>77040</xdr:rowOff>
    </xdr:from>
    <xdr:to>
      <xdr:col>17</xdr:col>
      <xdr:colOff>189360</xdr:colOff>
      <xdr:row>29</xdr:row>
      <xdr:rowOff>47880</xdr:rowOff>
    </xdr:to>
    <xdr:graphicFrame>
      <xdr:nvGraphicFramePr>
        <xdr:cNvPr id="1" name=""/>
        <xdr:cNvGraphicFramePr/>
      </xdr:nvGraphicFramePr>
      <xdr:xfrm>
        <a:off x="9657720" y="1052280"/>
        <a:ext cx="5104800" cy="370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O7" activeCellId="0" sqref="O7"/>
    </sheetView>
  </sheetViews>
  <sheetFormatPr defaultRowHeight="12.8"/>
  <cols>
    <col collapsed="false" hidden="false" max="4" min="1" style="1" width="12.1479591836735"/>
    <col collapsed="false" hidden="false" max="5" min="5" style="2" width="12.5561224489796"/>
    <col collapsed="false" hidden="false" max="7" min="6" style="1" width="12.1479591836735"/>
    <col collapsed="false" hidden="false" max="8" min="8" style="2" width="12.1479591836735"/>
    <col collapsed="false" hidden="false" max="10" min="9" style="1" width="12.1479591836735"/>
    <col collapsed="false" hidden="false" max="11" min="11" style="2" width="12.1479591836735"/>
    <col collapsed="false" hidden="false" max="13" min="12" style="1" width="12.1479591836735"/>
    <col collapsed="false" hidden="false" max="14" min="14" style="2" width="12.1479591836735"/>
    <col collapsed="false" hidden="false" max="1025" min="15" style="1" width="12.1479591836735"/>
  </cols>
  <sheetData>
    <row r="1" s="3" customFormat="true" ht="12.8" hidden="false" customHeight="false" outlineLevel="0" collapsed="false">
      <c r="A1" s="3" t="s">
        <v>0</v>
      </c>
      <c r="B1" s="4"/>
      <c r="C1" s="3" t="s">
        <v>1</v>
      </c>
      <c r="E1" s="4"/>
      <c r="F1" s="3" t="s">
        <v>2</v>
      </c>
      <c r="H1" s="4"/>
      <c r="I1" s="3" t="s">
        <v>3</v>
      </c>
      <c r="K1" s="4"/>
      <c r="L1" s="3" t="s">
        <v>4</v>
      </c>
      <c r="N1" s="4"/>
    </row>
    <row r="2" customFormat="false" ht="12.8" hidden="false" customHeight="false" outlineLevel="0" collapsed="false">
      <c r="A2" s="0"/>
      <c r="B2" s="5"/>
      <c r="C2" s="0"/>
      <c r="D2" s="0"/>
      <c r="E2" s="6"/>
      <c r="F2" s="0"/>
      <c r="G2" s="0"/>
      <c r="H2" s="6"/>
      <c r="I2" s="0"/>
      <c r="J2" s="0"/>
      <c r="K2" s="6"/>
      <c r="L2" s="0"/>
      <c r="M2" s="0"/>
      <c r="N2" s="6"/>
    </row>
    <row r="3" customFormat="false" ht="12.8" hidden="false" customHeight="false" outlineLevel="0" collapsed="false">
      <c r="A3" s="7" t="s">
        <v>5</v>
      </c>
      <c r="B3" s="8" t="n">
        <v>50.0744</v>
      </c>
      <c r="C3" s="0"/>
      <c r="D3" s="7" t="s">
        <v>6</v>
      </c>
      <c r="E3" s="8" t="n">
        <v>0.649512</v>
      </c>
      <c r="F3" s="0"/>
      <c r="G3" s="7" t="s">
        <v>6</v>
      </c>
      <c r="H3" s="8" t="n">
        <v>0.871336</v>
      </c>
      <c r="I3" s="0"/>
      <c r="J3" s="7" t="s">
        <v>7</v>
      </c>
      <c r="K3" s="8" t="n">
        <v>0.59373</v>
      </c>
      <c r="L3" s="0"/>
      <c r="M3" s="7" t="s">
        <v>7</v>
      </c>
      <c r="N3" s="8" t="n">
        <v>0.78304</v>
      </c>
    </row>
    <row r="4" customFormat="false" ht="12.8" hidden="false" customHeight="false" outlineLevel="0" collapsed="false">
      <c r="A4" s="7" t="s">
        <v>8</v>
      </c>
      <c r="B4" s="8" t="n">
        <v>0.616194</v>
      </c>
      <c r="C4" s="0"/>
      <c r="D4" s="7" t="s">
        <v>9</v>
      </c>
      <c r="E4" s="8" t="n">
        <v>-0.483244</v>
      </c>
      <c r="F4" s="0"/>
      <c r="G4" s="7" t="s">
        <v>9</v>
      </c>
      <c r="H4" s="8" t="n">
        <v>-0.594539</v>
      </c>
      <c r="I4" s="0"/>
      <c r="J4" s="7" t="s">
        <v>10</v>
      </c>
      <c r="K4" s="8" t="n">
        <v>-0.22066</v>
      </c>
      <c r="L4" s="0"/>
      <c r="M4" s="7" t="s">
        <v>10</v>
      </c>
      <c r="N4" s="8" t="n">
        <v>-0.273862</v>
      </c>
    </row>
    <row r="5" customFormat="false" ht="12.8" hidden="false" customHeight="false" outlineLevel="0" collapsed="false">
      <c r="A5" s="7" t="s">
        <v>11</v>
      </c>
      <c r="B5" s="8" t="n">
        <v>0.0558493</v>
      </c>
      <c r="C5" s="0"/>
      <c r="D5" s="7" t="s">
        <v>12</v>
      </c>
      <c r="E5" s="8" t="n">
        <v>0.0692349</v>
      </c>
      <c r="F5" s="0"/>
      <c r="G5" s="7" t="s">
        <v>12</v>
      </c>
      <c r="H5" s="8" t="n">
        <v>0.111705</v>
      </c>
      <c r="I5" s="0"/>
      <c r="J5" s="7" t="s">
        <v>13</v>
      </c>
      <c r="K5" s="8" t="n">
        <v>0.0388736</v>
      </c>
      <c r="L5" s="0"/>
      <c r="M5" s="7" t="s">
        <v>13</v>
      </c>
      <c r="N5" s="8" t="n">
        <v>0.0351134</v>
      </c>
    </row>
    <row r="6" customFormat="false" ht="12.8" hidden="false" customHeight="false" outlineLevel="0" collapsed="false">
      <c r="A6" s="7" t="s">
        <v>14</v>
      </c>
      <c r="B6" s="8" t="n">
        <v>-1.18581</v>
      </c>
      <c r="C6" s="0"/>
      <c r="D6" s="7" t="s">
        <v>15</v>
      </c>
      <c r="E6" s="8" t="n">
        <v>-0.000559668</v>
      </c>
      <c r="F6" s="0"/>
      <c r="G6" s="7" t="s">
        <v>15</v>
      </c>
      <c r="H6" s="8" t="n">
        <v>-0.00377657</v>
      </c>
      <c r="I6" s="0"/>
      <c r="J6" s="7" t="s">
        <v>16</v>
      </c>
      <c r="K6" s="8" t="n">
        <v>0.0045117</v>
      </c>
      <c r="L6" s="0"/>
      <c r="M6" s="7" t="s">
        <v>16</v>
      </c>
      <c r="N6" s="8" t="n">
        <v>0.00488574</v>
      </c>
    </row>
    <row r="7" customFormat="false" ht="12.8" hidden="false" customHeight="false" outlineLevel="0" collapsed="false">
      <c r="A7" s="7" t="s">
        <v>17</v>
      </c>
      <c r="B7" s="8" t="n">
        <v>-2.92248</v>
      </c>
      <c r="C7" s="0"/>
      <c r="D7" s="7" t="s">
        <v>18</v>
      </c>
      <c r="E7" s="8" t="n">
        <v>0.00024973</v>
      </c>
      <c r="F7" s="0"/>
      <c r="G7" s="7" t="s">
        <v>18</v>
      </c>
      <c r="H7" s="8" t="n">
        <v>0.000664823</v>
      </c>
      <c r="I7" s="0"/>
      <c r="J7" s="7"/>
      <c r="K7" s="6"/>
      <c r="L7" s="0"/>
      <c r="M7" s="7"/>
      <c r="N7" s="8"/>
    </row>
    <row r="8" customFormat="false" ht="12.8" hidden="false" customHeight="false" outlineLevel="0" collapsed="false">
      <c r="A8" s="0"/>
      <c r="B8" s="5"/>
      <c r="C8" s="0"/>
      <c r="D8" s="7" t="s">
        <v>19</v>
      </c>
      <c r="E8" s="8" t="n">
        <v>0.15341</v>
      </c>
      <c r="F8" s="0"/>
      <c r="G8" s="7" t="s">
        <v>19</v>
      </c>
      <c r="H8" s="8" t="n">
        <v>0.154859</v>
      </c>
      <c r="I8" s="0"/>
      <c r="J8" s="9" t="s">
        <v>20</v>
      </c>
      <c r="K8" s="10" t="n">
        <v>1</v>
      </c>
      <c r="L8" s="0"/>
      <c r="M8" s="9" t="s">
        <v>20</v>
      </c>
      <c r="N8" s="10" t="n">
        <v>1</v>
      </c>
    </row>
    <row r="9" customFormat="false" ht="12.8" hidden="false" customHeight="false" outlineLevel="0" collapsed="false">
      <c r="A9" s="9" t="s">
        <v>21</v>
      </c>
      <c r="B9" s="10" t="n">
        <v>1</v>
      </c>
      <c r="C9" s="0"/>
      <c r="D9" s="7" t="s">
        <v>22</v>
      </c>
      <c r="E9" s="8" t="n">
        <v>-0.0255369</v>
      </c>
      <c r="F9" s="0"/>
      <c r="G9" s="7" t="s">
        <v>22</v>
      </c>
      <c r="H9" s="8" t="n">
        <v>-0.0330017</v>
      </c>
      <c r="I9" s="0"/>
      <c r="J9" s="9" t="s">
        <v>23</v>
      </c>
      <c r="K9" s="10" t="n">
        <v>2</v>
      </c>
      <c r="L9" s="0"/>
      <c r="M9" s="9" t="s">
        <v>23</v>
      </c>
      <c r="N9" s="10" t="n">
        <v>2</v>
      </c>
    </row>
    <row r="10" customFormat="false" ht="12.8" hidden="false" customHeight="false" outlineLevel="0" collapsed="false">
      <c r="A10" s="9" t="s">
        <v>24</v>
      </c>
      <c r="B10" s="10" t="n">
        <v>1</v>
      </c>
      <c r="C10" s="0"/>
      <c r="D10" s="7" t="s">
        <v>25</v>
      </c>
      <c r="E10" s="8" t="n">
        <v>-0.0158339</v>
      </c>
      <c r="F10" s="0"/>
      <c r="G10" s="7" t="s">
        <v>25</v>
      </c>
      <c r="H10" s="8" t="n">
        <v>-0.015922</v>
      </c>
      <c r="I10" s="0"/>
      <c r="K10" s="6"/>
      <c r="L10" s="0"/>
      <c r="N10" s="6"/>
    </row>
    <row r="11" customFormat="false" ht="12.8" hidden="false" customHeight="false" outlineLevel="0" collapsed="false">
      <c r="A11" s="0"/>
      <c r="B11" s="5"/>
      <c r="C11" s="0"/>
      <c r="D11" s="7" t="s">
        <v>26</v>
      </c>
      <c r="E11" s="8" t="n">
        <v>0.00270186</v>
      </c>
      <c r="F11" s="0"/>
      <c r="G11" s="7" t="s">
        <v>26</v>
      </c>
      <c r="H11" s="8" t="n">
        <v>0.00367627</v>
      </c>
      <c r="I11" s="0"/>
      <c r="K11" s="6"/>
      <c r="L11" s="0"/>
      <c r="N11" s="6"/>
    </row>
    <row r="12" customFormat="false" ht="12.8" hidden="false" customHeight="false" outlineLevel="0" collapsed="false">
      <c r="A12" s="11" t="s">
        <v>27</v>
      </c>
      <c r="B12" s="5" t="n">
        <f aca="false">B3*(1+B4/B9)*(1+B5/B10)+B6/(B9*B10)+B7*LOG(B10)</f>
        <v>84.2640156015952</v>
      </c>
      <c r="C12" s="0"/>
      <c r="D12" s="0"/>
      <c r="E12" s="6"/>
      <c r="F12" s="0"/>
      <c r="G12" s="0"/>
      <c r="H12" s="6"/>
      <c r="I12" s="11" t="s">
        <v>28</v>
      </c>
      <c r="K12" s="5" t="n">
        <f aca="false">K3*((1+K4*K8)*(1+K5*K9)+K6*K8^2*K9^2)</f>
        <v>0.509407457749943</v>
      </c>
      <c r="L12" s="11" t="s">
        <v>28</v>
      </c>
      <c r="N12" s="5" t="n">
        <f aca="false">N3*((1+N4*N8)*(1+N5*N9)+N6*N8^2*N9^2)</f>
        <v>0.623828633253371</v>
      </c>
    </row>
    <row r="13" customFormat="false" ht="12.8" hidden="false" customHeight="false" outlineLevel="0" collapsed="false">
      <c r="A13" s="0"/>
      <c r="B13" s="5"/>
      <c r="C13" s="0"/>
      <c r="D13" s="0"/>
      <c r="E13" s="6"/>
      <c r="F13" s="0"/>
      <c r="G13" s="0"/>
      <c r="H13" s="6"/>
      <c r="I13" s="11" t="s">
        <v>29</v>
      </c>
      <c r="K13" s="5" t="n">
        <f aca="false">1/K12</f>
        <v>1.96306509609617</v>
      </c>
      <c r="L13" s="11" t="s">
        <v>29</v>
      </c>
      <c r="N13" s="5" t="n">
        <f aca="false">1/N12</f>
        <v>1.60300432954613</v>
      </c>
    </row>
    <row r="14" customFormat="false" ht="12.8" hidden="false" customHeight="false" outlineLevel="0" collapsed="false">
      <c r="A14" s="11" t="s">
        <v>30</v>
      </c>
      <c r="B14" s="5" t="n">
        <f aca="false">B12/59.27</f>
        <v>1.42169758059044</v>
      </c>
      <c r="C14" s="0"/>
      <c r="D14" s="9" t="s">
        <v>20</v>
      </c>
      <c r="E14" s="10" t="n">
        <v>1</v>
      </c>
      <c r="F14" s="0"/>
      <c r="G14" s="9" t="s">
        <v>20</v>
      </c>
      <c r="H14" s="10" t="n">
        <v>1</v>
      </c>
    </row>
    <row r="15" customFormat="false" ht="12.8" hidden="false" customHeight="false" outlineLevel="0" collapsed="false">
      <c r="A15" s="11" t="s">
        <v>31</v>
      </c>
      <c r="B15" s="5" t="n">
        <f aca="false">1/B14</f>
        <v>0.703384470545906</v>
      </c>
      <c r="C15" s="0"/>
      <c r="D15" s="9" t="s">
        <v>23</v>
      </c>
      <c r="E15" s="10" t="n">
        <v>2</v>
      </c>
      <c r="F15" s="0"/>
      <c r="G15" s="9" t="s">
        <v>23</v>
      </c>
      <c r="H15" s="10" t="n">
        <v>2</v>
      </c>
    </row>
    <row r="16" customFormat="false" ht="12.8" hidden="false" customHeight="false" outlineLevel="0" collapsed="false">
      <c r="B16" s="5"/>
      <c r="C16" s="0"/>
      <c r="E16" s="6"/>
      <c r="F16" s="0"/>
      <c r="H16" s="6"/>
    </row>
    <row r="17" customFormat="false" ht="12.8" hidden="false" customHeight="false" outlineLevel="0" collapsed="false">
      <c r="B17" s="5"/>
      <c r="C17" s="0"/>
      <c r="E17" s="6"/>
      <c r="F17" s="0"/>
      <c r="H17" s="6"/>
    </row>
    <row r="18" customFormat="false" ht="12.8" hidden="false" customHeight="false" outlineLevel="0" collapsed="false">
      <c r="B18" s="5"/>
      <c r="C18" s="11" t="s">
        <v>28</v>
      </c>
      <c r="E18" s="5" t="n">
        <f aca="false">E3*((1+E4*E14+E5*E14^2)*(1+E6*E15+E7*E15^2)+E8*E14*E15+E9*E14^2*E15+F7*E14*E15^2+E11*E14^2*E15^2)</f>
        <v>0.553692077956929</v>
      </c>
      <c r="F18" s="11" t="s">
        <v>28</v>
      </c>
      <c r="H18" s="5" t="n">
        <f aca="false">H3*((1+H4*H14+H5*H14^2)*(1+H6*H15+H7*H15^2)+H8*H14*H15+H9*H14^2*H15+I7*H14*H15^2+H11*H14^2*H15^2)</f>
        <v>0.673590432082154</v>
      </c>
    </row>
    <row r="19" customFormat="false" ht="12.8" hidden="false" customHeight="false" outlineLevel="0" collapsed="false">
      <c r="B19" s="5"/>
      <c r="C19" s="11" t="s">
        <v>29</v>
      </c>
      <c r="E19" s="5" t="n">
        <f aca="false">1/E18</f>
        <v>1.80605798748269</v>
      </c>
      <c r="F19" s="11" t="s">
        <v>29</v>
      </c>
      <c r="H19" s="5" t="n">
        <f aca="false">1/H18</f>
        <v>1.48458165729711</v>
      </c>
    </row>
    <row r="20" customFormat="false" ht="12.8" hidden="false" customHeight="false" outlineLevel="0" collapsed="false">
      <c r="B20" s="5"/>
    </row>
    <row r="21" customFormat="false" ht="12.8" hidden="false" customHeight="false" outlineLevel="0" collapsed="false">
      <c r="B21" s="5"/>
    </row>
    <row r="22" customFormat="false" ht="12.8" hidden="false" customHeight="false" outlineLevel="0" collapsed="false">
      <c r="B22" s="5"/>
    </row>
    <row r="23" customFormat="false" ht="12.8" hidden="false" customHeight="false" outlineLevel="0" collapsed="false">
      <c r="B23" s="5"/>
    </row>
    <row r="24" customFormat="false" ht="12.8" hidden="false" customHeight="false" outlineLevel="0" collapsed="false">
      <c r="B24" s="5"/>
    </row>
    <row r="25" customFormat="false" ht="12.8" hidden="false" customHeight="false" outlineLevel="0" collapsed="false">
      <c r="B25" s="5"/>
    </row>
    <row r="26" customFormat="false" ht="12.8" hidden="false" customHeight="false" outlineLevel="0" collapsed="false">
      <c r="B26" s="5"/>
    </row>
    <row r="27" customFormat="false" ht="12.8" hidden="false" customHeight="false" outlineLevel="0" collapsed="false">
      <c r="B27" s="5"/>
    </row>
    <row r="28" customFormat="false" ht="12.8" hidden="false" customHeight="false" outlineLevel="0" collapsed="false">
      <c r="B28" s="5"/>
    </row>
    <row r="29" customFormat="false" ht="12.8" hidden="false" customHeight="false" outlineLevel="0" collapsed="false">
      <c r="B29" s="5"/>
    </row>
    <row r="30" customFormat="false" ht="12.8" hidden="false" customHeight="false" outlineLevel="0" collapsed="false">
      <c r="B30" s="5"/>
    </row>
    <row r="31" customFormat="false" ht="12.8" hidden="false" customHeight="false" outlineLevel="0" collapsed="false">
      <c r="B31" s="5"/>
    </row>
    <row r="32" customFormat="false" ht="12.8" hidden="false" customHeight="false" outlineLevel="0" collapsed="false">
      <c r="B32" s="5"/>
    </row>
    <row r="33" customFormat="false" ht="12.8" hidden="false" customHeight="false" outlineLevel="0" collapsed="false">
      <c r="B33" s="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2"/>
  <sheetViews>
    <sheetView windowProtection="false"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Q1" activeCellId="0" sqref="Q1"/>
    </sheetView>
  </sheetViews>
  <sheetFormatPr defaultRowHeight="12.8"/>
  <cols>
    <col collapsed="false" hidden="false" max="8" min="1" style="1" width="12.1479591836735"/>
    <col collapsed="false" hidden="false" max="9" min="9" style="2" width="12.1479591836735"/>
    <col collapsed="false" hidden="false" max="15" min="10" style="1" width="12.1479591836735"/>
    <col collapsed="false" hidden="false" max="16" min="16" style="12" width="12.1479591836735"/>
    <col collapsed="false" hidden="false" max="1025" min="17" style="1" width="12.1479591836735"/>
  </cols>
  <sheetData>
    <row r="1" s="3" customFormat="true" ht="12.8" hidden="false" customHeight="false" outlineLevel="0" collapsed="false">
      <c r="A1" s="3" t="s">
        <v>32</v>
      </c>
      <c r="B1" s="3" t="s">
        <v>33</v>
      </c>
      <c r="C1" s="3" t="s">
        <v>20</v>
      </c>
      <c r="D1" s="3" t="s">
        <v>23</v>
      </c>
      <c r="E1" s="3" t="s">
        <v>34</v>
      </c>
      <c r="I1" s="4"/>
      <c r="J1" s="3" t="s">
        <v>32</v>
      </c>
      <c r="K1" s="3" t="s">
        <v>35</v>
      </c>
      <c r="L1" s="3" t="s">
        <v>36</v>
      </c>
      <c r="M1" s="3" t="s">
        <v>37</v>
      </c>
      <c r="N1" s="3" t="s">
        <v>38</v>
      </c>
      <c r="P1" s="3" t="s">
        <v>39</v>
      </c>
      <c r="Q1" s="11" t="n">
        <v>0.5</v>
      </c>
    </row>
    <row r="2" customFormat="false" ht="12.8" hidden="false" customHeight="false" outlineLevel="0" collapsed="false">
      <c r="A2" s="11" t="n">
        <v>0</v>
      </c>
      <c r="B2" s="11" t="n">
        <f aca="false">(1-E$2)*(1-A2^D$2)^C$2+E$2</f>
        <v>1</v>
      </c>
      <c r="C2" s="11" t="n">
        <v>2</v>
      </c>
      <c r="D2" s="11" t="n">
        <v>2</v>
      </c>
      <c r="E2" s="11" t="n">
        <f aca="false">10^-5</f>
        <v>1E-005</v>
      </c>
      <c r="J2" s="11" t="n">
        <v>0</v>
      </c>
      <c r="K2" s="11" t="n">
        <f aca="false">(1-N$2)*(1-J2^M$2)^L$2+N$2</f>
        <v>1</v>
      </c>
      <c r="L2" s="11" t="n">
        <v>0.5</v>
      </c>
      <c r="M2" s="11" t="n">
        <v>1.5</v>
      </c>
      <c r="N2" s="11" t="n">
        <f aca="false">10^-5</f>
        <v>1E-005</v>
      </c>
      <c r="P2" s="3" t="s">
        <v>40</v>
      </c>
      <c r="Q2" s="11" t="n">
        <v>1.5</v>
      </c>
    </row>
    <row r="3" customFormat="false" ht="12.8" hidden="false" customHeight="false" outlineLevel="0" collapsed="false">
      <c r="A3" s="11" t="n">
        <v>0.01</v>
      </c>
      <c r="B3" s="11" t="n">
        <f aca="false">(1-E$2)*(1-A3^D$2)^C$2+E$2</f>
        <v>0.9998000119999</v>
      </c>
      <c r="J3" s="11" t="n">
        <v>0.01</v>
      </c>
      <c r="K3" s="11" t="n">
        <f aca="false">(1-N$2)*(1-J3^M$2)^L$2+N$2</f>
        <v>0.999499879938712</v>
      </c>
      <c r="P3" s="3" t="s">
        <v>41</v>
      </c>
      <c r="Q3" s="11" t="n">
        <v>1.5</v>
      </c>
    </row>
    <row r="4" customFormat="false" ht="12.8" hidden="false" customHeight="false" outlineLevel="0" collapsed="false">
      <c r="A4" s="11" t="n">
        <v>0.02</v>
      </c>
      <c r="B4" s="11" t="n">
        <f aca="false">(1-E$2)*(1-A4^D$2)^C$2+E$2</f>
        <v>0.9992001679984</v>
      </c>
      <c r="J4" s="11" t="n">
        <v>0.02</v>
      </c>
      <c r="K4" s="11" t="n">
        <f aca="false">(1-N$2)*(1-J4^M$2)^L$2+N$2</f>
        <v>0.998584799173058</v>
      </c>
      <c r="P4" s="3" t="s">
        <v>42</v>
      </c>
      <c r="Q4" s="11" t="n">
        <v>2.5</v>
      </c>
    </row>
    <row r="5" customFormat="false" ht="12.8" hidden="false" customHeight="false" outlineLevel="0" collapsed="false">
      <c r="A5" s="11" t="n">
        <v>0.03</v>
      </c>
      <c r="B5" s="11" t="n">
        <f aca="false">(1-E$2)*(1-A5^D$2)^C$2+E$2</f>
        <v>0.9982008279919</v>
      </c>
      <c r="J5" s="11" t="n">
        <v>0.03</v>
      </c>
      <c r="K5" s="11" t="n">
        <f aca="false">(1-N$2)*(1-J5^M$2)^L$2+N$2</f>
        <v>0.997398566006159</v>
      </c>
    </row>
    <row r="6" customFormat="false" ht="12.8" hidden="false" customHeight="false" outlineLevel="0" collapsed="false">
      <c r="A6" s="11" t="n">
        <v>0.04</v>
      </c>
      <c r="B6" s="11" t="n">
        <f aca="false">(1-E$2)*(1-A6^D$2)^C$2+E$2</f>
        <v>0.9968025919744</v>
      </c>
      <c r="J6" s="11" t="n">
        <v>0.04</v>
      </c>
      <c r="K6" s="11" t="n">
        <f aca="false">(1-N$2)*(1-J6^M$2)^L$2+N$2</f>
        <v>0.99599200791942</v>
      </c>
    </row>
    <row r="7" customFormat="false" ht="12.8" hidden="false" customHeight="false" outlineLevel="0" collapsed="false">
      <c r="A7" s="11" t="n">
        <v>0.05</v>
      </c>
      <c r="B7" s="11" t="n">
        <f aca="false">(1-E$2)*(1-A7^D$2)^C$2+E$2</f>
        <v>0.9950062999375</v>
      </c>
      <c r="J7" s="11" t="n">
        <v>0.05</v>
      </c>
      <c r="K7" s="11" t="n">
        <f aca="false">(1-N$2)*(1-J7^M$2)^L$2+N$2</f>
        <v>0.994394173153505</v>
      </c>
    </row>
    <row r="8" customFormat="false" ht="12.8" hidden="false" customHeight="false" outlineLevel="0" collapsed="false">
      <c r="A8" s="11" t="n">
        <v>0.06</v>
      </c>
      <c r="B8" s="11" t="n">
        <f aca="false">(1-E$2)*(1-A8^D$2)^C$2+E$2</f>
        <v>0.9928130318704</v>
      </c>
      <c r="J8" s="11" t="n">
        <v>0.06</v>
      </c>
      <c r="K8" s="11" t="n">
        <f aca="false">(1-N$2)*(1-J8^M$2)^L$2+N$2</f>
        <v>0.992624404278217</v>
      </c>
    </row>
    <row r="9" customFormat="false" ht="12.8" hidden="false" customHeight="false" outlineLevel="0" collapsed="false">
      <c r="A9" s="11" t="n">
        <v>0.07</v>
      </c>
      <c r="B9" s="11" t="n">
        <f aca="false">(1-E$2)*(1-A9^D$2)^C$2+E$2</f>
        <v>0.9902241077599</v>
      </c>
      <c r="J9" s="11" t="n">
        <v>0.07</v>
      </c>
      <c r="K9" s="11" t="n">
        <f aca="false">(1-N$2)*(1-J9^M$2)^L$2+N$2</f>
        <v>0.990696686761198</v>
      </c>
    </row>
    <row r="10" customFormat="false" ht="12.8" hidden="false" customHeight="false" outlineLevel="0" collapsed="false">
      <c r="A10" s="11" t="n">
        <v>0.08</v>
      </c>
      <c r="B10" s="11" t="n">
        <f aca="false">(1-E$2)*(1-A10^D$2)^C$2+E$2</f>
        <v>0.9872410875904</v>
      </c>
      <c r="J10" s="11" t="n">
        <v>0.08</v>
      </c>
      <c r="K10" s="11" t="n">
        <f aca="false">(1-N$2)*(1-J10^M$2)^L$2+N$2</f>
        <v>0.988621670803105</v>
      </c>
    </row>
    <row r="11" customFormat="false" ht="12.8" hidden="false" customHeight="false" outlineLevel="0" collapsed="false">
      <c r="A11" s="11" t="n">
        <v>0.09</v>
      </c>
      <c r="B11" s="11" t="n">
        <f aca="false">(1-E$2)*(1-A11^D$2)^C$2+E$2</f>
        <v>0.9838657713439</v>
      </c>
      <c r="J11" s="11" t="n">
        <v>0.09</v>
      </c>
      <c r="K11" s="11" t="n">
        <f aca="false">(1-N$2)*(1-J11^M$2)^L$2+N$2</f>
        <v>0.986407759576379</v>
      </c>
    </row>
    <row r="12" customFormat="false" ht="12.8" hidden="false" customHeight="false" outlineLevel="0" collapsed="false">
      <c r="A12" s="11" t="n">
        <v>0.1</v>
      </c>
      <c r="B12" s="11" t="n">
        <f aca="false">(1-E$2)*(1-A12^D$2)^C$2+E$2</f>
        <v>0.980100199</v>
      </c>
      <c r="J12" s="11" t="n">
        <v>0.1</v>
      </c>
      <c r="K12" s="11" t="n">
        <f aca="false">(1-N$2)*(1-J12^M$2)^L$2+N$2</f>
        <v>0.984061754711451</v>
      </c>
    </row>
    <row r="13" customFormat="false" ht="12.8" hidden="false" customHeight="false" outlineLevel="0" collapsed="false">
      <c r="A13" s="11" t="n">
        <v>0.11</v>
      </c>
      <c r="B13" s="11" t="n">
        <f aca="false">(1-E$2)*(1-A13^D$2)^C$2+E$2</f>
        <v>0.9759466505359</v>
      </c>
      <c r="J13" s="11" t="n">
        <v>0.11</v>
      </c>
      <c r="K13" s="11" t="n">
        <f aca="false">(1-N$2)*(1-J13^M$2)^L$2+N$2</f>
        <v>0.981589266824588</v>
      </c>
    </row>
    <row r="14" customFormat="false" ht="12.8" hidden="false" customHeight="false" outlineLevel="0" collapsed="false">
      <c r="A14" s="11" t="n">
        <v>0.12</v>
      </c>
      <c r="B14" s="11" t="n">
        <f aca="false">(1-E$2)*(1-A14^D$2)^C$2+E$2</f>
        <v>0.9714076459264</v>
      </c>
      <c r="J14" s="11" t="n">
        <v>0.12</v>
      </c>
      <c r="K14" s="11" t="n">
        <f aca="false">(1-N$2)*(1-J14^M$2)^L$2+N$2</f>
        <v>0.978994990742237</v>
      </c>
    </row>
    <row r="15" customFormat="false" ht="12.8" hidden="false" customHeight="false" outlineLevel="0" collapsed="false">
      <c r="A15" s="11" t="n">
        <v>0.13</v>
      </c>
      <c r="B15" s="11" t="n">
        <f aca="false">(1-E$2)*(1-A15^D$2)^C$2+E$2</f>
        <v>0.9664859451439</v>
      </c>
      <c r="J15" s="11" t="n">
        <v>0.13</v>
      </c>
      <c r="K15" s="11" t="n">
        <f aca="false">(1-N$2)*(1-J15^M$2)^L$2+N$2</f>
        <v>0.976282897789144</v>
      </c>
    </row>
    <row r="16" customFormat="false" ht="12.8" hidden="false" customHeight="false" outlineLevel="0" collapsed="false">
      <c r="A16" s="11" t="n">
        <v>0.14</v>
      </c>
      <c r="B16" s="11" t="n">
        <f aca="false">(1-E$2)*(1-A16^D$2)^C$2+E$2</f>
        <v>0.9611845481584</v>
      </c>
      <c r="J16" s="11" t="n">
        <v>0.14</v>
      </c>
      <c r="K16" s="11" t="n">
        <f aca="false">(1-N$2)*(1-J16^M$2)^L$2+N$2</f>
        <v>0.973456374662721</v>
      </c>
    </row>
    <row r="17" customFormat="false" ht="12.8" hidden="false" customHeight="false" outlineLevel="0" collapsed="false">
      <c r="A17" s="11" t="n">
        <v>0.15</v>
      </c>
      <c r="B17" s="11" t="n">
        <f aca="false">(1-E$2)*(1-A17^D$2)^C$2+E$2</f>
        <v>0.9555066949375</v>
      </c>
      <c r="J17" s="11" t="n">
        <v>0.15</v>
      </c>
      <c r="K17" s="11" t="n">
        <f aca="false">(1-N$2)*(1-J17^M$2)^L$2+N$2</f>
        <v>0.970518326494978</v>
      </c>
    </row>
    <row r="18" customFormat="false" ht="12.8" hidden="false" customHeight="false" outlineLevel="0" collapsed="false">
      <c r="A18" s="11" t="n">
        <v>0.16</v>
      </c>
      <c r="B18" s="11" t="n">
        <f aca="false">(1-E$2)*(1-A18^D$2)^C$2+E$2</f>
        <v>0.9494558654464</v>
      </c>
      <c r="J18" s="11" t="n">
        <v>0.16</v>
      </c>
      <c r="K18" s="11" t="n">
        <f aca="false">(1-N$2)*(1-J18^M$2)^L$2+N$2</f>
        <v>0.967471255086528</v>
      </c>
    </row>
    <row r="19" customFormat="false" ht="12.8" hidden="false" customHeight="false" outlineLevel="0" collapsed="false">
      <c r="A19" s="11" t="n">
        <v>0.17</v>
      </c>
      <c r="B19" s="11" t="n">
        <f aca="false">(1-E$2)*(1-A19^D$2)^C$2+E$2</f>
        <v>0.9430357796479</v>
      </c>
      <c r="J19" s="11" t="n">
        <v>0.17</v>
      </c>
      <c r="K19" s="11" t="n">
        <f aca="false">(1-N$2)*(1-J19^M$2)^L$2+N$2</f>
        <v>0.964317319433697</v>
      </c>
    </row>
    <row r="20" customFormat="false" ht="12.8" hidden="false" customHeight="false" outlineLevel="0" collapsed="false">
      <c r="A20" s="11" t="n">
        <v>0.18</v>
      </c>
      <c r="B20" s="11" t="n">
        <f aca="false">(1-E$2)*(1-A20^D$2)^C$2+E$2</f>
        <v>0.9362503975024</v>
      </c>
      <c r="J20" s="11" t="n">
        <v>0.18</v>
      </c>
      <c r="K20" s="11" t="n">
        <f aca="false">(1-N$2)*(1-J20^M$2)^L$2+N$2</f>
        <v>0.961058383316295</v>
      </c>
    </row>
    <row r="21" customFormat="false" ht="12.8" hidden="false" customHeight="false" outlineLevel="0" collapsed="false">
      <c r="A21" s="11" t="n">
        <v>0.19</v>
      </c>
      <c r="B21" s="11" t="n">
        <f aca="false">(1-E$2)*(1-A21^D$2)^C$2+E$2</f>
        <v>0.9291039189679</v>
      </c>
      <c r="J21" s="11" t="n">
        <v>0.19</v>
      </c>
      <c r="K21" s="11" t="n">
        <f aca="false">(1-N$2)*(1-J21^M$2)^L$2+N$2</f>
        <v>0.95769605322728</v>
      </c>
    </row>
    <row r="22" customFormat="false" ht="12.8" hidden="false" customHeight="false" outlineLevel="0" collapsed="false">
      <c r="A22" s="11" t="n">
        <v>0.2</v>
      </c>
      <c r="B22" s="11" t="n">
        <f aca="false">(1-E$2)*(1-A22^D$2)^C$2+E$2</f>
        <v>0.921600784</v>
      </c>
      <c r="J22" s="11" t="n">
        <v>0.2</v>
      </c>
      <c r="K22" s="11" t="n">
        <f aca="false">(1-N$2)*(1-J22^M$2)^L$2+N$2</f>
        <v>0.954231708957329</v>
      </c>
    </row>
    <row r="23" customFormat="false" ht="12.8" hidden="false" customHeight="false" outlineLevel="0" collapsed="false">
      <c r="A23" s="11" t="n">
        <v>0.21</v>
      </c>
      <c r="B23" s="11" t="n">
        <f aca="false">(1-E$2)*(1-A23^D$2)^C$2+E$2</f>
        <v>0.9137456725519</v>
      </c>
      <c r="J23" s="11" t="n">
        <v>0.21</v>
      </c>
      <c r="K23" s="11" t="n">
        <f aca="false">(1-N$2)*(1-J23^M$2)^L$2+N$2</f>
        <v>0.950666528499171</v>
      </c>
    </row>
    <row r="24" customFormat="false" ht="12.8" hidden="false" customHeight="false" outlineLevel="0" collapsed="false">
      <c r="A24" s="11" t="n">
        <v>0.22</v>
      </c>
      <c r="B24" s="11" t="n">
        <f aca="false">(1-E$2)*(1-A24^D$2)^C$2+E$2</f>
        <v>0.9055435045744</v>
      </c>
      <c r="J24" s="11" t="n">
        <v>0.22</v>
      </c>
      <c r="K24" s="11" t="n">
        <f aca="false">(1-N$2)*(1-J24^M$2)^L$2+N$2</f>
        <v>0.947001508492288</v>
      </c>
    </row>
    <row r="25" customFormat="false" ht="12.8" hidden="false" customHeight="false" outlineLevel="0" collapsed="false">
      <c r="A25" s="11" t="n">
        <v>0.23</v>
      </c>
      <c r="B25" s="11" t="n">
        <f aca="false">(1-E$2)*(1-A25^D$2)^C$2+E$2</f>
        <v>0.8969994400159</v>
      </c>
      <c r="J25" s="11" t="n">
        <v>0.23</v>
      </c>
      <c r="K25" s="11" t="n">
        <f aca="false">(1-N$2)*(1-J25^M$2)^L$2+N$2</f>
        <v>0.943237481117507</v>
      </c>
    </row>
    <row r="26" customFormat="false" ht="12.8" hidden="false" customHeight="false" outlineLevel="0" collapsed="false">
      <c r="A26" s="11" t="n">
        <v>0.24</v>
      </c>
      <c r="B26" s="11" t="n">
        <f aca="false">(1-E$2)*(1-A26^D$2)^C$2+E$2</f>
        <v>0.8881188788224</v>
      </c>
      <c r="J26" s="11" t="n">
        <v>0.24</v>
      </c>
      <c r="K26" s="11" t="n">
        <f aca="false">(1-N$2)*(1-J26^M$2)^L$2+N$2</f>
        <v>0.939375128128995</v>
      </c>
    </row>
    <row r="27" customFormat="false" ht="12.8" hidden="false" customHeight="false" outlineLevel="0" collapsed="false">
      <c r="A27" s="11" t="n">
        <v>0.25</v>
      </c>
      <c r="B27" s="11" t="n">
        <f aca="false">(1-E$2)*(1-A27^D$2)^C$2+E$2</f>
        <v>0.8789074609375</v>
      </c>
      <c r="J27" s="11" t="n">
        <v>0.25</v>
      </c>
      <c r="K27" s="11" t="n">
        <f aca="false">(1-N$2)*(1-J27^M$2)^L$2+N$2</f>
        <v>0.935414992550018</v>
      </c>
    </row>
    <row r="28" customFormat="false" ht="12.8" hidden="false" customHeight="false" outlineLevel="0" collapsed="false">
      <c r="A28" s="11" t="n">
        <v>0.26</v>
      </c>
      <c r="B28" s="11" t="n">
        <f aca="false">(1-E$2)*(1-A28^D$2)^C$2+E$2</f>
        <v>0.8693710663024</v>
      </c>
      <c r="J28" s="11" t="n">
        <v>0.26</v>
      </c>
      <c r="K28" s="11" t="n">
        <f aca="false">(1-N$2)*(1-J28^M$2)^L$2+N$2</f>
        <v>0.93135748843999</v>
      </c>
    </row>
    <row r="29" customFormat="false" ht="12.8" hidden="false" customHeight="false" outlineLevel="0" collapsed="false">
      <c r="A29" s="11" t="n">
        <v>0.27</v>
      </c>
      <c r="B29" s="11" t="n">
        <f aca="false">(1-E$2)*(1-A29^D$2)^C$2+E$2</f>
        <v>0.8595158148559</v>
      </c>
      <c r="J29" s="11" t="n">
        <v>0.27</v>
      </c>
      <c r="K29" s="11" t="n">
        <f aca="false">(1-N$2)*(1-J29^M$2)^L$2+N$2</f>
        <v>0.927202909051401</v>
      </c>
    </row>
    <row r="30" customFormat="false" ht="12.8" hidden="false" customHeight="false" outlineLevel="0" collapsed="false">
      <c r="A30" s="11" t="n">
        <v>0.28</v>
      </c>
      <c r="B30" s="11" t="n">
        <f aca="false">(1-E$2)*(1-A30^D$2)^C$2+E$2</f>
        <v>0.8493480665344</v>
      </c>
      <c r="J30" s="11" t="n">
        <v>0.28</v>
      </c>
      <c r="K30" s="11" t="n">
        <f aca="false">(1-N$2)*(1-J30^M$2)^L$2+N$2</f>
        <v>0.922951433627852</v>
      </c>
    </row>
    <row r="31" customFormat="false" ht="12.8" hidden="false" customHeight="false" outlineLevel="0" collapsed="false">
      <c r="A31" s="11" t="n">
        <v>0.29</v>
      </c>
      <c r="B31" s="11" t="n">
        <f aca="false">(1-E$2)*(1-A31^D$2)^C$2+E$2</f>
        <v>0.8388744212719</v>
      </c>
      <c r="J31" s="11" t="n">
        <v>0.29</v>
      </c>
      <c r="K31" s="11" t="n">
        <f aca="false">(1-N$2)*(1-J31^M$2)^L$2+N$2</f>
        <v>0.918603133042627</v>
      </c>
    </row>
    <row r="32" customFormat="false" ht="12.8" hidden="false" customHeight="false" outlineLevel="0" collapsed="false">
      <c r="A32" s="11" t="n">
        <v>0.3</v>
      </c>
      <c r="B32" s="11" t="n">
        <f aca="false">(1-E$2)*(1-A32^D$2)^C$2+E$2</f>
        <v>0.828101719</v>
      </c>
      <c r="J32" s="11" t="n">
        <v>0.3</v>
      </c>
      <c r="K32" s="11" t="n">
        <f aca="false">(1-N$2)*(1-J32^M$2)^L$2+N$2</f>
        <v>0.914157974437051</v>
      </c>
    </row>
    <row r="33" customFormat="false" ht="12.8" hidden="false" customHeight="false" outlineLevel="0" collapsed="false">
      <c r="A33" s="11" t="n">
        <v>0.31</v>
      </c>
      <c r="B33" s="11" t="n">
        <f aca="false">(1-E$2)*(1-A33^D$2)^C$2+E$2</f>
        <v>0.8170370396479</v>
      </c>
      <c r="J33" s="11" t="n">
        <v>0.31</v>
      </c>
      <c r="K33" s="11" t="n">
        <f aca="false">(1-N$2)*(1-J33^M$2)^L$2+N$2</f>
        <v>0.909615824986249</v>
      </c>
    </row>
    <row r="34" customFormat="false" ht="12.8" hidden="false" customHeight="false" outlineLevel="0" collapsed="false">
      <c r="A34" s="11" t="n">
        <v>0.32</v>
      </c>
      <c r="B34" s="11" t="n">
        <f aca="false">(1-E$2)*(1-A34^D$2)^C$2+E$2</f>
        <v>0.8056877031424</v>
      </c>
      <c r="J34" s="11" t="n">
        <v>0.32</v>
      </c>
      <c r="K34" s="11" t="n">
        <f aca="false">(1-N$2)*(1-J34^M$2)^L$2+N$2</f>
        <v>0.9049764548948</v>
      </c>
    </row>
    <row r="35" customFormat="false" ht="12.8" hidden="false" customHeight="false" outlineLevel="0" collapsed="false">
      <c r="A35" s="11" t="n">
        <v>0.33</v>
      </c>
      <c r="B35" s="11" t="n">
        <f aca="false">(1-E$2)*(1-A35^D$2)^C$2+E$2</f>
        <v>0.7940612694079</v>
      </c>
      <c r="J35" s="11" t="n">
        <v>0.33</v>
      </c>
      <c r="K35" s="11" t="n">
        <f aca="false">(1-N$2)*(1-J35^M$2)^L$2+N$2</f>
        <v>0.900239539704533</v>
      </c>
    </row>
    <row r="36" customFormat="false" ht="12.8" hidden="false" customHeight="false" outlineLevel="0" collapsed="false">
      <c r="A36" s="11" t="n">
        <v>0.34</v>
      </c>
      <c r="B36" s="11" t="n">
        <f aca="false">(1-E$2)*(1-A36^D$2)^C$2+E$2</f>
        <v>0.7821655383664</v>
      </c>
      <c r="J36" s="11" t="n">
        <v>0.34</v>
      </c>
      <c r="K36" s="11" t="n">
        <f aca="false">(1-N$2)*(1-J36^M$2)^L$2+N$2</f>
        <v>0.895404661980248</v>
      </c>
    </row>
    <row r="37" customFormat="false" ht="12.8" hidden="false" customHeight="false" outlineLevel="0" collapsed="false">
      <c r="A37" s="11" t="n">
        <v>0.35</v>
      </c>
      <c r="B37" s="11" t="n">
        <f aca="false">(1-E$2)*(1-A37^D$2)^C$2+E$2</f>
        <v>0.7700085499375</v>
      </c>
      <c r="J37" s="11" t="n">
        <v>0.35</v>
      </c>
      <c r="K37" s="11" t="n">
        <f aca="false">(1-N$2)*(1-J37^M$2)^L$2+N$2</f>
        <v>0.890471312425563</v>
      </c>
    </row>
    <row r="38" customFormat="false" ht="12.8" hidden="false" customHeight="false" outlineLevel="0" collapsed="false">
      <c r="A38" s="11" t="n">
        <v>0.36</v>
      </c>
      <c r="B38" s="11" t="n">
        <f aca="false">(1-E$2)*(1-A38^D$2)^C$2+E$2</f>
        <v>0.7575985840384</v>
      </c>
      <c r="J38" s="11" t="n">
        <v>0.36</v>
      </c>
      <c r="K38" s="11" t="n">
        <f aca="false">(1-N$2)*(1-J38^M$2)^L$2+N$2</f>
        <v>0.885438890469698</v>
      </c>
    </row>
    <row r="39" customFormat="false" ht="12.8" hidden="false" customHeight="false" outlineLevel="0" collapsed="false">
      <c r="A39" s="11" t="n">
        <v>0.37</v>
      </c>
      <c r="B39" s="11" t="n">
        <f aca="false">(1-E$2)*(1-A39^D$2)^C$2+E$2</f>
        <v>0.7449441605839</v>
      </c>
      <c r="J39" s="11" t="n">
        <v>0.37</v>
      </c>
      <c r="K39" s="11" t="n">
        <f aca="false">(1-N$2)*(1-J39^M$2)^L$2+N$2</f>
        <v>0.880306704356396</v>
      </c>
    </row>
    <row r="40" customFormat="false" ht="12.8" hidden="false" customHeight="false" outlineLevel="0" collapsed="false">
      <c r="A40" s="11" t="n">
        <v>0.38</v>
      </c>
      <c r="B40" s="11" t="n">
        <f aca="false">(1-E$2)*(1-A40^D$2)^C$2+E$2</f>
        <v>0.7320540394864</v>
      </c>
      <c r="J40" s="11" t="n">
        <v>0.38</v>
      </c>
      <c r="K40" s="11" t="n">
        <f aca="false">(1-N$2)*(1-J40^M$2)^L$2+N$2</f>
        <v>0.875073970757793</v>
      </c>
    </row>
    <row r="41" customFormat="false" ht="12.8" hidden="false" customHeight="false" outlineLevel="0" collapsed="false">
      <c r="A41" s="11" t="n">
        <v>0.39</v>
      </c>
      <c r="B41" s="11" t="n">
        <f aca="false">(1-E$2)*(1-A41^D$2)^C$2+E$2</f>
        <v>0.7189372206559</v>
      </c>
      <c r="J41" s="11" t="n">
        <v>0.39</v>
      </c>
      <c r="K41" s="11" t="n">
        <f aca="false">(1-N$2)*(1-J41^M$2)^L$2+N$2</f>
        <v>0.869739813928754</v>
      </c>
    </row>
    <row r="42" customFormat="false" ht="12.8" hidden="false" customHeight="false" outlineLevel="0" collapsed="false">
      <c r="A42" s="11" t="n">
        <v>0.4</v>
      </c>
      <c r="B42" s="11" t="n">
        <f aca="false">(1-E$2)*(1-A42^D$2)^C$2+E$2</f>
        <v>0.705602944</v>
      </c>
      <c r="J42" s="11" t="n">
        <v>0.4</v>
      </c>
      <c r="K42" s="11" t="n">
        <f aca="false">(1-N$2)*(1-J42^M$2)^L$2+N$2</f>
        <v>0.864303264410575</v>
      </c>
    </row>
    <row r="43" customFormat="false" ht="12.8" hidden="false" customHeight="false" outlineLevel="0" collapsed="false">
      <c r="A43" s="11" t="n">
        <v>0.41</v>
      </c>
      <c r="B43" s="11" t="n">
        <f aca="false">(1-E$2)*(1-A43^D$2)^C$2+E$2</f>
        <v>0.6920606894239</v>
      </c>
      <c r="J43" s="11" t="n">
        <v>0.41</v>
      </c>
      <c r="K43" s="11" t="n">
        <f aca="false">(1-N$2)*(1-J43^M$2)^L$2+N$2</f>
        <v>0.858763257286908</v>
      </c>
    </row>
    <row r="44" customFormat="false" ht="12.8" hidden="false" customHeight="false" outlineLevel="0" collapsed="false">
      <c r="A44" s="11" t="n">
        <v>0.42</v>
      </c>
      <c r="B44" s="11" t="n">
        <f aca="false">(1-E$2)*(1-A44^D$2)^C$2+E$2</f>
        <v>0.6783201768304</v>
      </c>
      <c r="J44" s="11" t="n">
        <v>0.42</v>
      </c>
      <c r="K44" s="11" t="n">
        <f aca="false">(1-N$2)*(1-J44^M$2)^L$2+N$2</f>
        <v>0.853118629989075</v>
      </c>
    </row>
    <row r="45" customFormat="false" ht="12.8" hidden="false" customHeight="false" outlineLevel="0" collapsed="false">
      <c r="A45" s="11" t="n">
        <v>0.43</v>
      </c>
      <c r="B45" s="11" t="n">
        <f aca="false">(1-E$2)*(1-A45^D$2)^C$2+E$2</f>
        <v>0.6643913661199</v>
      </c>
      <c r="J45" s="11" t="n">
        <v>0.43</v>
      </c>
      <c r="K45" s="11" t="n">
        <f aca="false">(1-N$2)*(1-J45^M$2)^L$2+N$2</f>
        <v>0.847368119642426</v>
      </c>
    </row>
    <row r="46" customFormat="false" ht="12.8" hidden="false" customHeight="false" outlineLevel="0" collapsed="false">
      <c r="A46" s="11" t="n">
        <v>0.44</v>
      </c>
      <c r="B46" s="11" t="n">
        <f aca="false">(1-E$2)*(1-A46^D$2)^C$2+E$2</f>
        <v>0.6502844571904</v>
      </c>
      <c r="J46" s="11" t="n">
        <v>0.44</v>
      </c>
      <c r="K46" s="11" t="n">
        <f aca="false">(1-N$2)*(1-J46^M$2)^L$2+N$2</f>
        <v>0.841510359940012</v>
      </c>
    </row>
    <row r="47" customFormat="false" ht="12.8" hidden="false" customHeight="false" outlineLevel="0" collapsed="false">
      <c r="A47" s="11" t="n">
        <v>0.45</v>
      </c>
      <c r="B47" s="11" t="n">
        <f aca="false">(1-E$2)*(1-A47^D$2)^C$2+E$2</f>
        <v>0.6360098899375</v>
      </c>
      <c r="J47" s="11" t="n">
        <v>0.45</v>
      </c>
      <c r="K47" s="11" t="n">
        <f aca="false">(1-N$2)*(1-J47^M$2)^L$2+N$2</f>
        <v>0.835543877524353</v>
      </c>
    </row>
    <row r="48" customFormat="false" ht="12.8" hidden="false" customHeight="false" outlineLevel="0" collapsed="false">
      <c r="A48" s="11" t="n">
        <v>0.46</v>
      </c>
      <c r="B48" s="11" t="n">
        <f aca="false">(1-E$2)*(1-A48^D$2)^C$2+E$2</f>
        <v>0.6215783442544</v>
      </c>
      <c r="J48" s="11" t="n">
        <v>0.46</v>
      </c>
      <c r="K48" s="11" t="n">
        <f aca="false">(1-N$2)*(1-J48^M$2)^L$2+N$2</f>
        <v>0.829467087852424</v>
      </c>
    </row>
    <row r="49" customFormat="false" ht="12.8" hidden="false" customHeight="false" outlineLevel="0" collapsed="false">
      <c r="A49" s="11" t="n">
        <v>0.47</v>
      </c>
      <c r="B49" s="11" t="n">
        <f aca="false">(1-E$2)*(1-A49^D$2)^C$2+E$2</f>
        <v>0.6070007400319</v>
      </c>
      <c r="J49" s="11" t="n">
        <v>0.47</v>
      </c>
      <c r="K49" s="11" t="n">
        <f aca="false">(1-N$2)*(1-J49^M$2)^L$2+N$2</f>
        <v>0.823278290513034</v>
      </c>
    </row>
    <row r="50" customFormat="false" ht="12.8" hidden="false" customHeight="false" outlineLevel="0" collapsed="false">
      <c r="A50" s="11" t="n">
        <v>0.48</v>
      </c>
      <c r="B50" s="11" t="n">
        <f aca="false">(1-E$2)*(1-A50^D$2)^C$2+E$2</f>
        <v>0.5922882371584</v>
      </c>
      <c r="J50" s="11" t="n">
        <v>0.48</v>
      </c>
      <c r="K50" s="11" t="n">
        <f aca="false">(1-N$2)*(1-J50^M$2)^L$2+N$2</f>
        <v>0.816975663959399</v>
      </c>
    </row>
    <row r="51" customFormat="false" ht="12.8" hidden="false" customHeight="false" outlineLevel="0" collapsed="false">
      <c r="A51" s="11" t="n">
        <v>0.49</v>
      </c>
      <c r="B51" s="11" t="n">
        <f aca="false">(1-E$2)*(1-A51^D$2)^C$2+E$2</f>
        <v>0.5774522355199</v>
      </c>
      <c r="J51" s="11" t="n">
        <v>0.49</v>
      </c>
      <c r="K51" s="11" t="n">
        <f aca="false">(1-N$2)*(1-J51^M$2)^L$2+N$2</f>
        <v>0.810557259612726</v>
      </c>
    </row>
    <row r="52" customFormat="false" ht="12.8" hidden="false" customHeight="false" outlineLevel="0" collapsed="false">
      <c r="A52" s="11" t="n">
        <v>0.5</v>
      </c>
      <c r="B52" s="11" t="n">
        <f aca="false">(1-E$2)*(1-A52^D$2)^C$2+E$2</f>
        <v>0.562504375</v>
      </c>
      <c r="J52" s="11" t="n">
        <v>0.5</v>
      </c>
      <c r="K52" s="11" t="n">
        <f aca="false">(1-N$2)*(1-J52^M$2)^L$2+N$2</f>
        <v>0.804020995285004</v>
      </c>
    </row>
    <row r="53" customFormat="false" ht="12.8" hidden="false" customHeight="false" outlineLevel="0" collapsed="false">
      <c r="A53" s="11" t="n">
        <v>0.51</v>
      </c>
      <c r="B53" s="11" t="n">
        <f aca="false">(1-E$2)*(1-A53^D$2)^C$2+E$2</f>
        <v>0.5474565354799</v>
      </c>
      <c r="J53" s="11" t="n">
        <v>0.51</v>
      </c>
      <c r="K53" s="11" t="n">
        <f aca="false">(1-N$2)*(1-J53^M$2)^L$2+N$2</f>
        <v>0.797364647860593</v>
      </c>
    </row>
    <row r="54" customFormat="false" ht="12.8" hidden="false" customHeight="false" outlineLevel="0" collapsed="false">
      <c r="A54" s="11" t="n">
        <v>0.52</v>
      </c>
      <c r="B54" s="11" t="n">
        <f aca="false">(1-E$2)*(1-A54^D$2)^C$2+E$2</f>
        <v>0.5323208368384</v>
      </c>
      <c r="J54" s="11" t="n">
        <v>0.52</v>
      </c>
      <c r="K54" s="11" t="n">
        <f aca="false">(1-N$2)*(1-J54^M$2)^L$2+N$2</f>
        <v>0.79058584516661</v>
      </c>
    </row>
    <row r="55" customFormat="false" ht="12.8" hidden="false" customHeight="false" outlineLevel="0" collapsed="false">
      <c r="A55" s="11" t="n">
        <v>0.53</v>
      </c>
      <c r="B55" s="11" t="n">
        <f aca="false">(1-E$2)*(1-A55^D$2)^C$2+E$2</f>
        <v>0.5171096389519</v>
      </c>
      <c r="J55" s="11" t="n">
        <v>0.53</v>
      </c>
      <c r="K55" s="11" t="n">
        <f aca="false">(1-N$2)*(1-J55^M$2)^L$2+N$2</f>
        <v>0.78368205695114</v>
      </c>
    </row>
    <row r="56" customFormat="false" ht="12.8" hidden="false" customHeight="false" outlineLevel="0" collapsed="false">
      <c r="A56" s="11" t="n">
        <v>0.54</v>
      </c>
      <c r="B56" s="11" t="n">
        <f aca="false">(1-E$2)*(1-A56^D$2)^C$2+E$2</f>
        <v>0.5018355416944</v>
      </c>
      <c r="J56" s="11" t="n">
        <v>0.54</v>
      </c>
      <c r="K56" s="11" t="n">
        <f aca="false">(1-N$2)*(1-J56^M$2)^L$2+N$2</f>
        <v>0.776650584875791</v>
      </c>
    </row>
    <row r="57" customFormat="false" ht="12.8" hidden="false" customHeight="false" outlineLevel="0" collapsed="false">
      <c r="A57" s="11" t="n">
        <v>0.55</v>
      </c>
      <c r="B57" s="11" t="n">
        <f aca="false">(1-E$2)*(1-A57^D$2)^C$2+E$2</f>
        <v>0.4865113849375</v>
      </c>
      <c r="J57" s="11" t="n">
        <v>0.55</v>
      </c>
      <c r="K57" s="11" t="n">
        <f aca="false">(1-N$2)*(1-J57^M$2)^L$2+N$2</f>
        <v>0.769488551414713</v>
      </c>
    </row>
    <row r="58" customFormat="false" ht="12.8" hidden="false" customHeight="false" outlineLevel="0" collapsed="false">
      <c r="A58" s="11" t="n">
        <v>0.56</v>
      </c>
      <c r="B58" s="11" t="n">
        <f aca="false">(1-E$2)*(1-A58^D$2)^C$2+E$2</f>
        <v>0.4711502485504</v>
      </c>
      <c r="J58" s="11" t="n">
        <v>0.56</v>
      </c>
      <c r="K58" s="11" t="n">
        <f aca="false">(1-N$2)*(1-J58^M$2)^L$2+N$2</f>
        <v>0.762192887535504</v>
      </c>
    </row>
    <row r="59" customFormat="false" ht="12.8" hidden="false" customHeight="false" outlineLevel="0" collapsed="false">
      <c r="A59" s="11" t="n">
        <v>0.57</v>
      </c>
      <c r="B59" s="11" t="n">
        <f aca="false">(1-E$2)*(1-A59^D$2)^C$2+E$2</f>
        <v>0.4557654523999</v>
      </c>
      <c r="J59" s="11" t="n">
        <v>0.57</v>
      </c>
      <c r="K59" s="11" t="n">
        <f aca="false">(1-N$2)*(1-J59^M$2)^L$2+N$2</f>
        <v>0.754760319018011</v>
      </c>
    </row>
    <row r="60" customFormat="false" ht="12.8" hidden="false" customHeight="false" outlineLevel="0" collapsed="false">
      <c r="A60" s="11" t="n">
        <v>0.58</v>
      </c>
      <c r="B60" s="11" t="n">
        <f aca="false">(1-E$2)*(1-A60^D$2)^C$2+E$2</f>
        <v>0.4403705563504</v>
      </c>
      <c r="J60" s="11" t="n">
        <v>0.58</v>
      </c>
      <c r="K60" s="11" t="n">
        <f aca="false">(1-N$2)*(1-J60^M$2)^L$2+N$2</f>
        <v>0.747187351244351</v>
      </c>
    </row>
    <row r="61" customFormat="false" ht="12.8" hidden="false" customHeight="false" outlineLevel="0" collapsed="false">
      <c r="A61" s="11" t="n">
        <v>0.59</v>
      </c>
      <c r="B61" s="11" t="n">
        <f aca="false">(1-E$2)*(1-A61^D$2)^C$2+E$2</f>
        <v>0.4249793602639</v>
      </c>
      <c r="J61" s="11" t="n">
        <v>0.59</v>
      </c>
      <c r="K61" s="11" t="n">
        <f aca="false">(1-N$2)*(1-J61^M$2)^L$2+N$2</f>
        <v>0.739470252266757</v>
      </c>
    </row>
    <row r="62" customFormat="false" ht="12.8" hidden="false" customHeight="false" outlineLevel="0" collapsed="false">
      <c r="A62" s="11" t="n">
        <v>0.6</v>
      </c>
      <c r="B62" s="11" t="n">
        <f aca="false">(1-E$2)*(1-A62^D$2)^C$2+E$2</f>
        <v>0.409605904</v>
      </c>
      <c r="J62" s="11" t="n">
        <v>0.6</v>
      </c>
      <c r="K62" s="11" t="n">
        <f aca="false">(1-N$2)*(1-J62^M$2)^L$2+N$2</f>
        <v>0.731605033928378</v>
      </c>
    </row>
    <row r="63" customFormat="false" ht="12.8" hidden="false" customHeight="false" outlineLevel="0" collapsed="false">
      <c r="A63" s="11" t="n">
        <v>0.61</v>
      </c>
      <c r="B63" s="11" t="n">
        <f aca="false">(1-E$2)*(1-A63^D$2)^C$2+E$2</f>
        <v>0.3942644674159</v>
      </c>
      <c r="J63" s="11" t="n">
        <v>0.61</v>
      </c>
      <c r="K63" s="11" t="n">
        <f aca="false">(1-N$2)*(1-J63^M$2)^L$2+N$2</f>
        <v>0.723587430774797</v>
      </c>
    </row>
    <row r="64" customFormat="false" ht="12.8" hidden="false" customHeight="false" outlineLevel="0" collapsed="false">
      <c r="A64" s="11" t="n">
        <v>0.62</v>
      </c>
      <c r="B64" s="11" t="n">
        <f aca="false">(1-E$2)*(1-A64^D$2)^C$2+E$2</f>
        <v>0.3789695703664</v>
      </c>
      <c r="J64" s="11" t="n">
        <v>0.62</v>
      </c>
      <c r="K64" s="11" t="n">
        <f aca="false">(1-N$2)*(1-J64^M$2)^L$2+N$2</f>
        <v>0.715412876449496</v>
      </c>
    </row>
    <row r="65" customFormat="false" ht="12.8" hidden="false" customHeight="false" outlineLevel="0" collapsed="false">
      <c r="A65" s="11" t="n">
        <v>0.63</v>
      </c>
      <c r="B65" s="11" t="n">
        <f aca="false">(1-E$2)*(1-A65^D$2)^C$2+E$2</f>
        <v>0.3637359727039</v>
      </c>
      <c r="J65" s="11" t="n">
        <v>0.63</v>
      </c>
      <c r="K65" s="11" t="n">
        <f aca="false">(1-N$2)*(1-J65^M$2)^L$2+N$2</f>
        <v>0.707076477213241</v>
      </c>
    </row>
    <row r="66" customFormat="false" ht="12.8" hidden="false" customHeight="false" outlineLevel="0" collapsed="false">
      <c r="A66" s="11" t="n">
        <v>0.64</v>
      </c>
      <c r="B66" s="11" t="n">
        <f aca="false">(1-E$2)*(1-A66^D$2)^C$2+E$2</f>
        <v>0.3485786742784</v>
      </c>
      <c r="J66" s="11" t="n">
        <v>0.64</v>
      </c>
      <c r="K66" s="11" t="n">
        <f aca="false">(1-N$2)*(1-J66^M$2)^L$2+N$2</f>
        <v>0.698572982163241</v>
      </c>
    </row>
    <row r="67" customFormat="false" ht="12.8" hidden="false" customHeight="false" outlineLevel="0" collapsed="false">
      <c r="A67" s="11" t="n">
        <v>0.65</v>
      </c>
      <c r="B67" s="11" t="n">
        <f aca="false">(1-E$2)*(1-A67^D$2)^C$2+E$2</f>
        <v>0.3335129149375</v>
      </c>
      <c r="J67" s="11" t="n">
        <v>0.65</v>
      </c>
      <c r="K67" s="11" t="n">
        <f aca="false">(1-N$2)*(1-J67^M$2)^L$2+N$2</f>
        <v>0.68989674965045</v>
      </c>
    </row>
    <row r="68" customFormat="false" ht="12.8" hidden="false" customHeight="false" outlineLevel="0" collapsed="false">
      <c r="A68" s="11" t="n">
        <v>0.66</v>
      </c>
      <c r="B68" s="11" t="n">
        <f aca="false">(1-E$2)*(1-A68^D$2)^C$2+E$2</f>
        <v>0.3185541745264</v>
      </c>
      <c r="J68" s="11" t="n">
        <v>0.66</v>
      </c>
      <c r="K68" s="11" t="n">
        <f aca="false">(1-N$2)*(1-J68^M$2)^L$2+N$2</f>
        <v>0.681041709299282</v>
      </c>
    </row>
    <row r="69" customFormat="false" ht="12.8" hidden="false" customHeight="false" outlineLevel="0" collapsed="false">
      <c r="A69" s="11" t="n">
        <v>0.67</v>
      </c>
      <c r="B69" s="11" t="n">
        <f aca="false">(1-E$2)*(1-A69^D$2)^C$2+E$2</f>
        <v>0.3037181728879</v>
      </c>
      <c r="J69" s="11" t="n">
        <v>0.67</v>
      </c>
      <c r="K69" s="11" t="n">
        <f aca="false">(1-N$2)*(1-J69^M$2)^L$2+N$2</f>
        <v>0.672001318918941</v>
      </c>
    </row>
    <row r="70" customFormat="false" ht="12.8" hidden="false" customHeight="false" outlineLevel="0" collapsed="false">
      <c r="A70" s="11" t="n">
        <v>0.68</v>
      </c>
      <c r="B70" s="11" t="n">
        <f aca="false">(1-E$2)*(1-A70^D$2)^C$2+E$2</f>
        <v>0.2890208698624</v>
      </c>
      <c r="J70" s="11" t="n">
        <v>0.68</v>
      </c>
      <c r="K70" s="11" t="n">
        <f aca="false">(1-N$2)*(1-J70^M$2)^L$2+N$2</f>
        <v>0.662768515454329</v>
      </c>
    </row>
    <row r="71" customFormat="false" ht="12.8" hidden="false" customHeight="false" outlineLevel="0" collapsed="false">
      <c r="A71" s="11" t="n">
        <v>0.69</v>
      </c>
      <c r="B71" s="11" t="n">
        <f aca="false">(1-E$2)*(1-A71^D$2)^C$2+E$2</f>
        <v>0.2744784652879</v>
      </c>
      <c r="J71" s="11" t="n">
        <v>0.69</v>
      </c>
      <c r="K71" s="11" t="n">
        <f aca="false">(1-N$2)*(1-J71^M$2)^L$2+N$2</f>
        <v>0.653335658949859</v>
      </c>
    </row>
    <row r="72" customFormat="false" ht="12.8" hidden="false" customHeight="false" outlineLevel="0" collapsed="false">
      <c r="A72" s="11" t="n">
        <v>0.7</v>
      </c>
      <c r="B72" s="11" t="n">
        <f aca="false">(1-E$2)*(1-A72^D$2)^C$2+E$2</f>
        <v>0.260107399</v>
      </c>
      <c r="J72" s="11" t="n">
        <v>0.7</v>
      </c>
      <c r="K72" s="11" t="n">
        <f aca="false">(1-N$2)*(1-J72^M$2)^L$2+N$2</f>
        <v>0.643694468282366</v>
      </c>
    </row>
    <row r="73" customFormat="false" ht="12.8" hidden="false" customHeight="false" outlineLevel="0" collapsed="false">
      <c r="A73" s="11" t="n">
        <v>0.71</v>
      </c>
      <c r="B73" s="11" t="n">
        <f aca="false">(1-E$2)*(1-A73^D$2)^C$2+E$2</f>
        <v>0.2459243508319</v>
      </c>
      <c r="J73" s="11" t="n">
        <v>0.71</v>
      </c>
      <c r="K73" s="11" t="n">
        <f aca="false">(1-N$2)*(1-J73^M$2)^L$2+N$2</f>
        <v>0.633835947147425</v>
      </c>
    </row>
    <row r="74" customFormat="false" ht="12.8" hidden="false" customHeight="false" outlineLevel="0" collapsed="false">
      <c r="A74" s="11" t="n">
        <v>0.72</v>
      </c>
      <c r="B74" s="11" t="n">
        <f aca="false">(1-E$2)*(1-A74^D$2)^C$2+E$2</f>
        <v>0.2319462406144</v>
      </c>
      <c r="J74" s="11" t="n">
        <v>0.72</v>
      </c>
      <c r="K74" s="11" t="n">
        <f aca="false">(1-N$2)*(1-J74^M$2)^L$2+N$2</f>
        <v>0.623750298440712</v>
      </c>
    </row>
    <row r="75" customFormat="false" ht="12.8" hidden="false" customHeight="false" outlineLevel="0" collapsed="false">
      <c r="A75" s="11" t="n">
        <v>0.73</v>
      </c>
      <c r="B75" s="11" t="n">
        <f aca="false">(1-E$2)*(1-A75^D$2)^C$2+E$2</f>
        <v>0.2181902281759</v>
      </c>
      <c r="J75" s="11" t="n">
        <v>0.73</v>
      </c>
      <c r="K75" s="11" t="n">
        <f aca="false">(1-N$2)*(1-J75^M$2)^L$2+N$2</f>
        <v>0.613426824740663</v>
      </c>
    </row>
    <row r="76" customFormat="false" ht="12.8" hidden="false" customHeight="false" outlineLevel="0" collapsed="false">
      <c r="A76" s="11" t="n">
        <v>0.74</v>
      </c>
      <c r="B76" s="11" t="n">
        <f aca="false">(1-E$2)*(1-A76^D$2)^C$2+E$2</f>
        <v>0.2046737133424</v>
      </c>
      <c r="J76" s="11" t="n">
        <v>0.74</v>
      </c>
      <c r="K76" s="11" t="n">
        <f aca="false">(1-N$2)*(1-J76^M$2)^L$2+N$2</f>
        <v>0.602853812041381</v>
      </c>
    </row>
    <row r="77" customFormat="false" ht="12.8" hidden="false" customHeight="false" outlineLevel="0" collapsed="false">
      <c r="A77" s="11" t="n">
        <v>0.75</v>
      </c>
      <c r="B77" s="11" t="n">
        <f aca="false">(1-E$2)*(1-A77^D$2)^C$2+E$2</f>
        <v>0.1914143359375</v>
      </c>
      <c r="J77" s="11" t="n">
        <v>0.75</v>
      </c>
      <c r="K77" s="11" t="n">
        <f aca="false">(1-N$2)*(1-J77^M$2)^L$2+N$2</f>
        <v>0.592018393164975</v>
      </c>
    </row>
    <row r="78" customFormat="false" ht="12.8" hidden="false" customHeight="false" outlineLevel="0" collapsed="false">
      <c r="A78" s="11" t="n">
        <v>0.76</v>
      </c>
      <c r="B78" s="11" t="n">
        <f aca="false">(1-E$2)*(1-A78^D$2)^C$2+E$2</f>
        <v>0.1784299757824</v>
      </c>
      <c r="J78" s="11" t="n">
        <v>0.76</v>
      </c>
      <c r="K78" s="11" t="n">
        <f aca="false">(1-N$2)*(1-J78^M$2)^L$2+N$2</f>
        <v>0.580906386344717</v>
      </c>
    </row>
    <row r="79" customFormat="false" ht="12.8" hidden="false" customHeight="false" outlineLevel="0" collapsed="false">
      <c r="A79" s="11" t="n">
        <v>0.77</v>
      </c>
      <c r="B79" s="11" t="n">
        <f aca="false">(1-E$2)*(1-A79^D$2)^C$2+E$2</f>
        <v>0.1657387526959</v>
      </c>
      <c r="J79" s="11" t="n">
        <v>0.77</v>
      </c>
      <c r="K79" s="11" t="n">
        <f aca="false">(1-N$2)*(1-J79^M$2)^L$2+N$2</f>
        <v>0.569502103236205</v>
      </c>
    </row>
    <row r="80" customFormat="false" ht="12.8" hidden="false" customHeight="false" outlineLevel="0" collapsed="false">
      <c r="A80" s="11" t="n">
        <v>0.78</v>
      </c>
      <c r="B80" s="11" t="n">
        <f aca="false">(1-E$2)*(1-A80^D$2)^C$2+E$2</f>
        <v>0.1533590264944</v>
      </c>
      <c r="J80" s="11" t="n">
        <v>0.78</v>
      </c>
      <c r="K80" s="11" t="n">
        <f aca="false">(1-N$2)*(1-J80^M$2)^L$2+N$2</f>
        <v>0.557788118972492</v>
      </c>
    </row>
    <row r="81" customFormat="false" ht="12.8" hidden="false" customHeight="false" outlineLevel="0" collapsed="false">
      <c r="A81" s="11" t="n">
        <v>0.79</v>
      </c>
      <c r="B81" s="11" t="n">
        <f aca="false">(1-E$2)*(1-A81^D$2)^C$2+E$2</f>
        <v>0.1413093969919</v>
      </c>
      <c r="J81" s="11" t="n">
        <v>0.79</v>
      </c>
      <c r="K81" s="11" t="n">
        <f aca="false">(1-N$2)*(1-J81^M$2)^L$2+N$2</f>
        <v>0.545744994671435</v>
      </c>
    </row>
    <row r="82" customFormat="false" ht="12.8" hidden="false" customHeight="false" outlineLevel="0" collapsed="false">
      <c r="A82" s="11" t="n">
        <v>0.8</v>
      </c>
      <c r="B82" s="11" t="n">
        <f aca="false">(1-E$2)*(1-A82^D$2)^C$2+E$2</f>
        <v>0.129608704</v>
      </c>
      <c r="J82" s="11" t="n">
        <v>0.8</v>
      </c>
      <c r="K82" s="11" t="n">
        <f aca="false">(1-N$2)*(1-J82^M$2)^L$2+N$2</f>
        <v>0.53335093979702</v>
      </c>
    </row>
    <row r="83" customFormat="false" ht="12.8" hidden="false" customHeight="false" outlineLevel="0" collapsed="false">
      <c r="A83" s="11" t="n">
        <v>0.81</v>
      </c>
      <c r="B83" s="11" t="n">
        <f aca="false">(1-E$2)*(1-A83^D$2)^C$2+E$2</f>
        <v>0.1182760273279</v>
      </c>
      <c r="J83" s="11" t="n">
        <v>0.81</v>
      </c>
      <c r="K83" s="11" t="n">
        <f aca="false">(1-N$2)*(1-J83^M$2)^L$2+N$2</f>
        <v>0.520581397626781</v>
      </c>
    </row>
    <row r="84" customFormat="false" ht="12.8" hidden="false" customHeight="false" outlineLevel="0" collapsed="false">
      <c r="A84" s="11" t="n">
        <v>0.82</v>
      </c>
      <c r="B84" s="11" t="n">
        <f aca="false">(1-E$2)*(1-A84^D$2)^C$2+E$2</f>
        <v>0.1073306867824</v>
      </c>
      <c r="J84" s="11" t="n">
        <v>0.82</v>
      </c>
      <c r="K84" s="11" t="n">
        <f aca="false">(1-N$2)*(1-J84^M$2)^L$2+N$2</f>
        <v>0.507408531265222</v>
      </c>
    </row>
    <row r="85" customFormat="false" ht="12.8" hidden="false" customHeight="false" outlineLevel="0" collapsed="false">
      <c r="A85" s="11" t="n">
        <v>0.83</v>
      </c>
      <c r="B85" s="11" t="n">
        <f aca="false">(1-E$2)*(1-A85^D$2)^C$2+E$2</f>
        <v>0.0967922421679</v>
      </c>
      <c r="J85" s="11" t="n">
        <v>0.83</v>
      </c>
      <c r="K85" s="11" t="n">
        <f aca="false">(1-N$2)*(1-J85^M$2)^L$2+N$2</f>
        <v>0.493800579370595</v>
      </c>
    </row>
    <row r="86" customFormat="false" ht="12.8" hidden="false" customHeight="false" outlineLevel="0" collapsed="false">
      <c r="A86" s="11" t="n">
        <v>0.84</v>
      </c>
      <c r="B86" s="11" t="n">
        <f aca="false">(1-E$2)*(1-A86^D$2)^C$2+E$2</f>
        <v>0.0866804932864001</v>
      </c>
      <c r="J86" s="11" t="n">
        <v>0.84</v>
      </c>
      <c r="K86" s="11" t="n">
        <f aca="false">(1-N$2)*(1-J86^M$2)^L$2+N$2</f>
        <v>0.479721038777269</v>
      </c>
    </row>
    <row r="87" customFormat="false" ht="12.8" hidden="false" customHeight="false" outlineLevel="0" collapsed="false">
      <c r="A87" s="11" t="n">
        <v>0.85</v>
      </c>
      <c r="B87" s="11" t="n">
        <f aca="false">(1-E$2)*(1-A87^D$2)^C$2+E$2</f>
        <v>0.0770154799375</v>
      </c>
      <c r="J87" s="11" t="n">
        <v>0.85</v>
      </c>
      <c r="K87" s="11" t="n">
        <f aca="false">(1-N$2)*(1-J87^M$2)^L$2+N$2</f>
        <v>0.465127613488584</v>
      </c>
    </row>
    <row r="88" customFormat="false" ht="12.8" hidden="false" customHeight="false" outlineLevel="0" collapsed="false">
      <c r="A88" s="11" t="n">
        <v>0.86</v>
      </c>
      <c r="B88" s="11" t="n">
        <f aca="false">(1-E$2)*(1-A88^D$2)^C$2+E$2</f>
        <v>0.0678174819184</v>
      </c>
      <c r="J88" s="11" t="n">
        <v>0.86</v>
      </c>
      <c r="K88" s="11" t="n">
        <f aca="false">(1-N$2)*(1-J88^M$2)^L$2+N$2</f>
        <v>0.449970842775712</v>
      </c>
    </row>
    <row r="89" customFormat="false" ht="12.8" hidden="false" customHeight="false" outlineLevel="0" collapsed="false">
      <c r="A89" s="11" t="n">
        <v>0.87</v>
      </c>
      <c r="B89" s="11" t="n">
        <f aca="false">(1-E$2)*(1-A89^D$2)^C$2+E$2</f>
        <v>0.0591070190239</v>
      </c>
      <c r="J89" s="11" t="n">
        <v>0.87</v>
      </c>
      <c r="K89" s="11" t="n">
        <f aca="false">(1-N$2)*(1-J89^M$2)^L$2+N$2</f>
        <v>0.434192279739371</v>
      </c>
    </row>
    <row r="90" customFormat="false" ht="12.8" hidden="false" customHeight="false" outlineLevel="0" collapsed="false">
      <c r="A90" s="11" t="n">
        <v>0.88</v>
      </c>
      <c r="B90" s="11" t="n">
        <f aca="false">(1-E$2)*(1-A90^D$2)^C$2+E$2</f>
        <v>0.0509048510464</v>
      </c>
      <c r="J90" s="11" t="n">
        <v>0.88</v>
      </c>
      <c r="K90" s="11" t="n">
        <f aca="false">(1-N$2)*(1-J90^M$2)^L$2+N$2</f>
        <v>0.417722025864709</v>
      </c>
    </row>
    <row r="91" customFormat="false" ht="12.8" hidden="false" customHeight="false" outlineLevel="0" collapsed="false">
      <c r="A91" s="11" t="n">
        <v>0.89</v>
      </c>
      <c r="B91" s="11" t="n">
        <f aca="false">(1-E$2)*(1-A91^D$2)^C$2+E$2</f>
        <v>0.0432319777759</v>
      </c>
      <c r="J91" s="11" t="n">
        <v>0.89</v>
      </c>
      <c r="K91" s="11" t="n">
        <f aca="false">(1-N$2)*(1-J91^M$2)^L$2+N$2</f>
        <v>0.400475319034514</v>
      </c>
    </row>
    <row r="92" customFormat="false" ht="12.8" hidden="false" customHeight="false" outlineLevel="0" collapsed="false">
      <c r="A92" s="11" t="n">
        <v>0.9</v>
      </c>
      <c r="B92" s="11" t="n">
        <f aca="false">(1-E$2)*(1-A92^D$2)^C$2+E$2</f>
        <v>0.036109639</v>
      </c>
      <c r="J92" s="11" t="n">
        <v>0.9</v>
      </c>
      <c r="K92" s="11" t="n">
        <f aca="false">(1-N$2)*(1-J92^M$2)^L$2+N$2</f>
        <v>0.38234768852746</v>
      </c>
    </row>
    <row r="93" customFormat="false" ht="12.8" hidden="false" customHeight="false" outlineLevel="0" collapsed="false">
      <c r="A93" s="11" t="n">
        <v>0.91</v>
      </c>
      <c r="B93" s="11" t="n">
        <f aca="false">(1-E$2)*(1-A93^D$2)^C$2+E$2</f>
        <v>0.0295593145039</v>
      </c>
      <c r="J93" s="11" t="n">
        <v>0.91</v>
      </c>
      <c r="K93" s="11" t="n">
        <f aca="false">(1-N$2)*(1-J93^M$2)^L$2+N$2</f>
        <v>0.363207864004232</v>
      </c>
    </row>
    <row r="94" customFormat="false" ht="12.8" hidden="false" customHeight="false" outlineLevel="0" collapsed="false">
      <c r="A94" s="11" t="n">
        <v>0.92</v>
      </c>
      <c r="B94" s="11" t="n">
        <f aca="false">(1-E$2)*(1-A94^D$2)^C$2+E$2</f>
        <v>0.0236027240704</v>
      </c>
      <c r="J94" s="11" t="n">
        <v>0.92</v>
      </c>
      <c r="K94" s="11" t="n">
        <f aca="false">(1-N$2)*(1-J94^M$2)^L$2+N$2</f>
        <v>0.342887016409998</v>
      </c>
    </row>
    <row r="95" customFormat="false" ht="12.8" hidden="false" customHeight="false" outlineLevel="0" collapsed="false">
      <c r="A95" s="11" t="n">
        <v>0.93</v>
      </c>
      <c r="B95" s="11" t="n">
        <f aca="false">(1-E$2)*(1-A95^D$2)^C$2+E$2</f>
        <v>0.0182618274799</v>
      </c>
      <c r="J95" s="11" t="n">
        <v>0.93</v>
      </c>
      <c r="K95" s="11" t="n">
        <f aca="false">(1-N$2)*(1-J95^M$2)^L$2+N$2</f>
        <v>0.321161703137917</v>
      </c>
    </row>
    <row r="96" customFormat="false" ht="12.8" hidden="false" customHeight="false" outlineLevel="0" collapsed="false">
      <c r="A96" s="11" t="n">
        <v>0.94</v>
      </c>
      <c r="B96" s="11" t="n">
        <f aca="false">(1-E$2)*(1-A96^D$2)^C$2+E$2</f>
        <v>0.0135588245104</v>
      </c>
      <c r="J96" s="11" t="n">
        <v>0.94</v>
      </c>
      <c r="K96" s="11" t="n">
        <f aca="false">(1-N$2)*(1-J96^M$2)^L$2+N$2</f>
        <v>0.297725323910036</v>
      </c>
    </row>
    <row r="97" customFormat="false" ht="12.8" hidden="false" customHeight="false" outlineLevel="0" collapsed="false">
      <c r="A97" s="11" t="n">
        <v>0.95</v>
      </c>
      <c r="B97" s="11" t="n">
        <f aca="false">(1-E$2)*(1-A97^D$2)^C$2+E$2</f>
        <v>0.00951615493749998</v>
      </c>
      <c r="J97" s="11" t="n">
        <v>0.95</v>
      </c>
      <c r="K97" s="11" t="n">
        <f aca="false">(1-N$2)*(1-J97^M$2)^L$2+N$2</f>
        <v>0.272136911862478</v>
      </c>
    </row>
    <row r="98" customFormat="false" ht="12.8" hidden="false" customHeight="false" outlineLevel="0" collapsed="false">
      <c r="A98" s="11" t="n">
        <v>0.96</v>
      </c>
      <c r="B98" s="11" t="n">
        <f aca="false">(1-E$2)*(1-A98^D$2)^C$2+E$2</f>
        <v>0.0061564985344</v>
      </c>
      <c r="J98" s="11" t="n">
        <v>0.96</v>
      </c>
      <c r="K98" s="11" t="n">
        <f aca="false">(1-N$2)*(1-J98^M$2)^L$2+N$2</f>
        <v>0.243720383156779</v>
      </c>
    </row>
    <row r="99" customFormat="false" ht="12.8" hidden="false" customHeight="false" outlineLevel="0" collapsed="false">
      <c r="A99" s="11" t="n">
        <v>0.97</v>
      </c>
      <c r="B99" s="11" t="n">
        <f aca="false">(1-E$2)*(1-A99^D$2)^C$2+E$2</f>
        <v>0.00350277507190001</v>
      </c>
      <c r="J99" s="11" t="n">
        <v>0.97</v>
      </c>
      <c r="K99" s="11" t="n">
        <f aca="false">(1-N$2)*(1-J99^M$2)^L$2+N$2</f>
        <v>0.211338890628753</v>
      </c>
    </row>
    <row r="100" customFormat="false" ht="12.8" hidden="false" customHeight="false" outlineLevel="0" collapsed="false">
      <c r="A100" s="11" t="n">
        <v>0.98</v>
      </c>
      <c r="B100" s="11" t="n">
        <f aca="false">(1-E$2)*(1-A100^D$2)^C$2+E$2</f>
        <v>0.00157814431840001</v>
      </c>
      <c r="J100" s="11" t="n">
        <v>0.98</v>
      </c>
      <c r="K100" s="11" t="n">
        <f aca="false">(1-N$2)*(1-J100^M$2)^L$2+N$2</f>
        <v>0.172778339764893</v>
      </c>
    </row>
    <row r="101" customFormat="false" ht="12.8" hidden="false" customHeight="false" outlineLevel="0" collapsed="false">
      <c r="A101" s="11" t="n">
        <v>0.99</v>
      </c>
      <c r="B101" s="11" t="n">
        <f aca="false">(1-E$2)*(1-A101^D$2)^C$2+E$2</f>
        <v>0.000406006039900001</v>
      </c>
      <c r="J101" s="11" t="n">
        <v>0.99</v>
      </c>
      <c r="K101" s="11" t="n">
        <f aca="false">(1-N$2)*(1-J101^M$2)^L$2+N$2</f>
        <v>0.122329818578991</v>
      </c>
    </row>
    <row r="102" customFormat="false" ht="12.8" hidden="false" customHeight="false" outlineLevel="0" collapsed="false">
      <c r="A102" s="11" t="n">
        <v>1</v>
      </c>
      <c r="B102" s="11" t="n">
        <f aca="false">(1-E$2)*(1-A102^D$2)^C$2+E$2</f>
        <v>1E-005</v>
      </c>
      <c r="J102" s="11" t="n">
        <v>1</v>
      </c>
      <c r="K102" s="11" t="n">
        <f aca="false">(1-N$2)*(1-J102^M$2)^L$2+N$2</f>
        <v>1E-005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</TotalTime>
  <Application>LibreOffice/5.0.4.2$MacOSX_X86_64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2017-05-06T10:12:56Z</dcterms:created>
  <dc:language>en-US</dc:language>
  <dcterms:modified xsi:type="dcterms:W3CDTF">2017-05-10T13:58:56Z</dcterms:modified>
  <cp:revision>11</cp:revision>
</cp:coreProperties>
</file>